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/>
  </bookViews>
  <sheets>
    <sheet name="informe a DIC.31" sheetId="1" r:id="rId1"/>
  </sheets>
  <calcPr calcId="145621"/>
</workbook>
</file>

<file path=xl/calcChain.xml><?xml version="1.0" encoding="utf-8"?>
<calcChain xmlns="http://schemas.openxmlformats.org/spreadsheetml/2006/main">
  <c r="G88" i="1" l="1"/>
  <c r="H88" i="1"/>
  <c r="G27" i="1"/>
  <c r="H27" i="1"/>
  <c r="I130" i="1" l="1"/>
  <c r="I129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0" i="1"/>
  <c r="I99" i="1"/>
  <c r="I98" i="1"/>
  <c r="I97" i="1"/>
  <c r="I96" i="1"/>
  <c r="I95" i="1"/>
  <c r="I94" i="1"/>
  <c r="I93" i="1"/>
  <c r="I92" i="1"/>
  <c r="I91" i="1"/>
  <c r="I90" i="1"/>
  <c r="I87" i="1"/>
  <c r="I86" i="1"/>
  <c r="I85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2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G8" i="1"/>
  <c r="I8" i="1"/>
  <c r="K8" i="1"/>
  <c r="I11" i="1"/>
  <c r="K11" i="1"/>
  <c r="G12" i="1"/>
  <c r="I12" i="1"/>
  <c r="K12" i="1"/>
  <c r="I19" i="1"/>
  <c r="K19" i="1"/>
  <c r="I20" i="1"/>
  <c r="K20" i="1"/>
  <c r="I21" i="1"/>
  <c r="K21" i="1"/>
  <c r="I22" i="1"/>
  <c r="K22" i="1"/>
  <c r="I23" i="1"/>
  <c r="K23" i="1"/>
  <c r="I25" i="1"/>
  <c r="K25" i="1"/>
  <c r="I26" i="1"/>
  <c r="K26" i="1"/>
  <c r="G2" i="1"/>
  <c r="I2" i="1"/>
  <c r="J27" i="1"/>
  <c r="K2" i="1" s="1"/>
  <c r="I28" i="1"/>
  <c r="K28" i="1"/>
  <c r="I29" i="1"/>
  <c r="K29" i="1"/>
  <c r="G30" i="1"/>
  <c r="G3" i="1" s="1"/>
  <c r="H30" i="1"/>
  <c r="I3" i="1" s="1"/>
  <c r="J30" i="1"/>
  <c r="K3" i="1" s="1"/>
  <c r="K31" i="1"/>
  <c r="K3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5" i="1"/>
  <c r="K56" i="1"/>
  <c r="G4" i="1"/>
  <c r="J88" i="1"/>
  <c r="K4" i="1" s="1"/>
  <c r="G89" i="1" l="1"/>
  <c r="H89" i="1"/>
  <c r="K30" i="1"/>
  <c r="K27" i="1"/>
  <c r="J3" i="1"/>
  <c r="J12" i="1"/>
  <c r="I88" i="1"/>
  <c r="I4" i="1"/>
  <c r="J4" i="1" s="1"/>
  <c r="J8" i="1"/>
  <c r="K5" i="1"/>
  <c r="K7" i="1" s="1"/>
  <c r="K9" i="1" s="1"/>
  <c r="J2" i="1"/>
  <c r="G5" i="1"/>
  <c r="H3" i="1" s="1"/>
  <c r="I30" i="1"/>
  <c r="I27" i="1"/>
  <c r="H4" i="1" l="1"/>
  <c r="I5" i="1"/>
  <c r="J5" i="1" s="1"/>
  <c r="H5" i="1"/>
  <c r="G7" i="1"/>
  <c r="H2" i="1"/>
  <c r="G131" i="1"/>
  <c r="G13" i="1" s="1"/>
  <c r="H131" i="1"/>
  <c r="I13" i="1" s="1"/>
  <c r="J13" i="1" l="1"/>
  <c r="I7" i="1"/>
  <c r="I9" i="1" s="1"/>
  <c r="H12" i="1"/>
  <c r="G11" i="1"/>
  <c r="H13" i="1"/>
  <c r="G9" i="1"/>
  <c r="I131" i="1"/>
  <c r="J131" i="1"/>
  <c r="K13" i="1" s="1"/>
  <c r="K15" i="1" s="1"/>
  <c r="J7" i="1" l="1"/>
  <c r="H11" i="1"/>
  <c r="J11" i="1"/>
  <c r="J9" i="1"/>
  <c r="I15" i="1"/>
  <c r="H9" i="1"/>
  <c r="G15" i="1"/>
  <c r="H8" i="1"/>
  <c r="H7" i="1"/>
  <c r="K124" i="1"/>
  <c r="K117" i="1"/>
  <c r="K104" i="1"/>
  <c r="J15" i="1" l="1"/>
  <c r="K118" i="1"/>
  <c r="K119" i="1"/>
  <c r="K120" i="1"/>
  <c r="K121" i="1"/>
  <c r="K122" i="1"/>
  <c r="K123" i="1"/>
  <c r="K125" i="1"/>
  <c r="K126" i="1"/>
  <c r="K127" i="1"/>
  <c r="K129" i="1"/>
  <c r="K130" i="1"/>
  <c r="K131" i="1" l="1"/>
  <c r="K87" i="1"/>
  <c r="K86" i="1"/>
  <c r="K85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2" i="1"/>
  <c r="K60" i="1"/>
  <c r="K59" i="1"/>
  <c r="K58" i="1"/>
  <c r="K5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3" i="1"/>
  <c r="K102" i="1"/>
  <c r="K100" i="1"/>
  <c r="K99" i="1"/>
  <c r="K98" i="1"/>
  <c r="K97" i="1"/>
  <c r="K96" i="1"/>
  <c r="K95" i="1"/>
  <c r="K94" i="1"/>
  <c r="K93" i="1"/>
  <c r="K92" i="1"/>
  <c r="K91" i="1"/>
  <c r="O90" i="1"/>
  <c r="K90" i="1"/>
  <c r="M3" i="1" l="1"/>
  <c r="M4" i="1"/>
  <c r="M2" i="1"/>
  <c r="K88" i="1"/>
  <c r="J89" i="1"/>
  <c r="J132" i="1" s="1"/>
  <c r="J137" i="1" s="1"/>
  <c r="M12" i="1"/>
  <c r="H132" i="1"/>
  <c r="M8" i="1"/>
  <c r="M13" i="1"/>
  <c r="H137" i="1" l="1"/>
  <c r="G132" i="1"/>
  <c r="I132" i="1" s="1"/>
  <c r="K89" i="1"/>
  <c r="M11" i="1"/>
  <c r="I89" i="1"/>
  <c r="G137" i="1" l="1"/>
  <c r="K132" i="1"/>
  <c r="M7" i="1"/>
  <c r="M5" i="1"/>
  <c r="M9" i="1" l="1"/>
  <c r="M15" i="1" l="1"/>
</calcChain>
</file>

<file path=xl/sharedStrings.xml><?xml version="1.0" encoding="utf-8"?>
<sst xmlns="http://schemas.openxmlformats.org/spreadsheetml/2006/main" count="683" uniqueCount="236">
  <si>
    <t>UEJ</t>
  </si>
  <si>
    <t>NOMBRE UEJ</t>
  </si>
  <si>
    <t>RUBRO</t>
  </si>
  <si>
    <t>REC</t>
  </si>
  <si>
    <t>SIT</t>
  </si>
  <si>
    <t>DESCRIPCION</t>
  </si>
  <si>
    <t>APR. VIGENTE</t>
  </si>
  <si>
    <t>COMPROMISO</t>
  </si>
  <si>
    <t>OBLIGACION</t>
  </si>
  <si>
    <t>36-01-01</t>
  </si>
  <si>
    <t>MINISTERIO DEL TRABAJO - GESTION GENERAL</t>
  </si>
  <si>
    <t>A-1-0-1-1</t>
  </si>
  <si>
    <t>10</t>
  </si>
  <si>
    <t>CSF</t>
  </si>
  <si>
    <t>SUELDOS DE PERSONAL DE NOMINA</t>
  </si>
  <si>
    <t>A-1-0-1-4</t>
  </si>
  <si>
    <t>PRIMA TECNICA</t>
  </si>
  <si>
    <t>A-1-0-1-5</t>
  </si>
  <si>
    <t>OTROS</t>
  </si>
  <si>
    <t>A-1-0-1-8</t>
  </si>
  <si>
    <t>OTROS GASTOS PERSONALES - DISTRIBUCION PREVIO CONCEPTO DGPPN</t>
  </si>
  <si>
    <t>A-1-0-1-9</t>
  </si>
  <si>
    <t>HORAS EXTRAS, DIAS FESTIVOS E INDEMNIZACION POR VACACIONES</t>
  </si>
  <si>
    <t>A-1-0-2</t>
  </si>
  <si>
    <t>SERVICIOS PERSONALES INDIRECTOS</t>
  </si>
  <si>
    <t>A-1-0-5</t>
  </si>
  <si>
    <t>CONTRIBUCIONES INHERENTES A LA NOMINA SECTOR PRIVADO Y PUBLICO</t>
  </si>
  <si>
    <t>A-2-0-3</t>
  </si>
  <si>
    <t>IMPUESTOS Y MULTAS</t>
  </si>
  <si>
    <t>A-2-0-4</t>
  </si>
  <si>
    <t>ADQUISICION DE BIENES Y SERVICIOS</t>
  </si>
  <si>
    <t>A-3-1-1-14</t>
  </si>
  <si>
    <t>FORTALECIMIENTO DE LAS ASOCIACIONES Y LIGAS DE CONSUMIDORES</t>
  </si>
  <si>
    <t>A-3-1-1-19</t>
  </si>
  <si>
    <t>PROGRAMA ACTUALIZACION DE LIDERES SINDICALES</t>
  </si>
  <si>
    <t>A-3-2-1-1</t>
  </si>
  <si>
    <t>11</t>
  </si>
  <si>
    <t>SSF</t>
  </si>
  <si>
    <t>CUOTA DE AUDITAJE CONTRANAL</t>
  </si>
  <si>
    <t>A-3-2-1-8</t>
  </si>
  <si>
    <t>CONSEJO NACIONAL DEL TRABAJO SOCIAL</t>
  </si>
  <si>
    <t>A-3-2-3-5</t>
  </si>
  <si>
    <t>FINANCIACION PENSIONES REGIMEN DE PRIMA MEDIA CON PRESTACION DEFINIDA COLPENSIONES - LEY 1151 DE 2007 Y DECRETO 2011 DE 2012</t>
  </si>
  <si>
    <t>A-3-2-3-6</t>
  </si>
  <si>
    <t>TRANSFERIR A COLPENSIONES - ADMINISTRACION BENEFICIOS ECONOMICOS PERIODICOS (LEY 1328 DE 2009 Y DECRETO 604 DE 2013)</t>
  </si>
  <si>
    <t>A-3-4-1-1</t>
  </si>
  <si>
    <t>ORGANIZACION INTERNACIONAL DEL TRABAJO (LEY 49 / 1919) - OIT</t>
  </si>
  <si>
    <t>A-3-4-1-82</t>
  </si>
  <si>
    <t>ORGANIZACION IBEROAMERICANA DE SEGURIDAD SOCIAL OISS (LEY 65 / 1981).</t>
  </si>
  <si>
    <t>A-3-4-1-144</t>
  </si>
  <si>
    <t>ORGANIZACION PARA LA COOPERACION Y EL DESARROLLO ECONOMICO OCDE-ARTICULO 47 LEY 1450 DE 2011</t>
  </si>
  <si>
    <t>A-3-5-1-9</t>
  </si>
  <si>
    <t>FONDO DE PENSIONES PUBLICAS DE NIVEL NACIONAL - PENSIONES SUPERINTENDENCIA DE VALORES</t>
  </si>
  <si>
    <t>A-3-5-1-10</t>
  </si>
  <si>
    <t>FONDO DE PENSIONES PUBLICAS DEL NIVEL NACIONAL - CAJANAL PENSIONES</t>
  </si>
  <si>
    <t>A-3-5-1-11</t>
  </si>
  <si>
    <t>16</t>
  </si>
  <si>
    <t>FONDO DE PENSIONES PUBLICAS DEL NIVEL NACIONAL - CARBOCOL</t>
  </si>
  <si>
    <t>A-3-5-1-12</t>
  </si>
  <si>
    <t>FONDO DE PENSIONES PUBLICAS DEL NIVEL NACIONAL - PENSIONES CAJA DE CREDITO AGRARIO INDUSTRIAL Y MINERO</t>
  </si>
  <si>
    <t>A-3-5-1-13</t>
  </si>
  <si>
    <t>FONDO DE PENSIONES PUBLICAS DEL NIVEL NACIONAL - PENSIONES FONPRENOR</t>
  </si>
  <si>
    <t>A-3-5-1-14</t>
  </si>
  <si>
    <t>FONDO DE PENSIONES PUBLICAS DEL NIVEL NACIONAL - PENSIONES SUPERINDUSTRIA Y COMERCIO</t>
  </si>
  <si>
    <t>A-3-5-1-15</t>
  </si>
  <si>
    <t>FONDO DE PENSIONES PUBLICAS DEL NIVEL NACIONAL - PENSIONES SUPERSOCIEDADES</t>
  </si>
  <si>
    <t>A-3-5-1-16</t>
  </si>
  <si>
    <t>FONDO DE PENSIONES PUBLICAS DEL NIVEL NACIONAL -PENSIONES CVC - EPSA</t>
  </si>
  <si>
    <t>A-3-5-1-17</t>
  </si>
  <si>
    <t>FONDO DE PENSIONES PUBLICAS DEL NIVEL NACIONAL-PENSIONES FONDO PASIVO SOCIAL EMPRESA PUERTOS DE COLOMBIA</t>
  </si>
  <si>
    <t>A-3-5-1-19</t>
  </si>
  <si>
    <t>FONDO PRESTACIONES DE LOS PENSIONADOS DE LAS EMPRESAS PRODUCTORAS  DE METALES PRECIOSOS DEL CHOCO</t>
  </si>
  <si>
    <t>A-3-5-1-28</t>
  </si>
  <si>
    <t>MESADAS PENSIONALES DE LAS EMPRESAS DE OBRAS SANITARIAS EMPOS</t>
  </si>
  <si>
    <t>A-3-5-1-37</t>
  </si>
  <si>
    <t>FONDO DE PENSIONES PUBLICAS DEL NIVEL NACIONAL - PENSIONES FONDO NACIONAL DE CAMINOS VECINALES</t>
  </si>
  <si>
    <t>A-3-5-1-39</t>
  </si>
  <si>
    <t>FONDO DE PENSIONES PUBLICAS DEL NIVEL NACIONAL - PENSIONES MINERCOL LTDA. EN LIQUIDACION</t>
  </si>
  <si>
    <t>A-3-5-1-47</t>
  </si>
  <si>
    <t>FONDO DE PENSIONES PUBLICAS DEL NIVEL NACIONAL - PENSIONES INCORA</t>
  </si>
  <si>
    <t>A-3-5-1-49</t>
  </si>
  <si>
    <t>FONDO DE PENSIONES PUBLICAS DEL NIVEL NACIONAL - PENSIONES INURBE</t>
  </si>
  <si>
    <t>A-3-5-1-50</t>
  </si>
  <si>
    <t>FONDO DE PENSIONES PUBLICAS DEL NIVEL NACIONAL - PENSIONES EXFUNCIONARIOS ISS</t>
  </si>
  <si>
    <t>A-3-5-1-51</t>
  </si>
  <si>
    <t>FONDO DE PENSIONES PUBLICAS DEL NIVEL NACIONAL - PENSIONES COMPAÑIA DE FOMENTO CONEMATOGRAFICO - FOCINE</t>
  </si>
  <si>
    <t>A-3-5-1-52</t>
  </si>
  <si>
    <t>FONDO DE PENSIONES PUBLICAS DEL NIVEL NACIONAL - COMPAÑÍA DE INFORMACIONES AUDIOVISUALES</t>
  </si>
  <si>
    <t>A-3-5-1-54</t>
  </si>
  <si>
    <t>FONDO DE PENSIONES PUBLICAS DEL NIVEL NACIONAL - ADMINISTRACION POSTAL NACIONAL - ADPOSTAL</t>
  </si>
  <si>
    <t>A-3-5-1-55</t>
  </si>
  <si>
    <t>FONDO DE PENSIONES PUBLICAS DEL NIVEL NACIONAL - INSTITUTO NACIONAL DE RADIO Y TELEVISION - INRAVISION</t>
  </si>
  <si>
    <t>A-3-5-1-56</t>
  </si>
  <si>
    <t>FONDO DE PENSIONES PUBLICAS DEL NIVEL NACIONAL - MINISTERIO DE TECNOLOGÍAS DE LA INFORMACION Y COMUNICACIONES</t>
  </si>
  <si>
    <t>A-3-5-1-57</t>
  </si>
  <si>
    <t>FONDO DE PENSIONES PUBLICAS DEL NIVEL NACIONAL -  EMPRESA NACIONAL DE COMUNICACIONES - TELECOM</t>
  </si>
  <si>
    <t>A-3-5-1-58</t>
  </si>
  <si>
    <t>FONDO DE PENSIONES PUBLICAS DEL NIVEL NACIONAL - EMPRESA DE TELECOMUNICACIONES DEL TOLIMA - TELETOLIMA</t>
  </si>
  <si>
    <t>A-3-5-1-59</t>
  </si>
  <si>
    <t>FONDO DE PENSIONES PUBLICAS DEL NIVEL NACIONAL - EMPRESA DE TELECOMUNICACIONES DEL HUILA - TELEHUILA</t>
  </si>
  <si>
    <t>A-3-5-1-60</t>
  </si>
  <si>
    <t>FONDO DE PENSIONES PUBLICAS DEL NIVEL NACIONAL - EMPRESA DE TELECOMUNICACIONES DE NARIÑO - TELENARIÑO</t>
  </si>
  <si>
    <t>A-3-5-1-61</t>
  </si>
  <si>
    <t>FONDO DE PENSIONES PUBLICAS DEL NIVEL NACIONAL - EMPRESA DE TELECOMUNICACIONES DE CARTAGENA - TELECARTAGENA</t>
  </si>
  <si>
    <t>A-3-5-1-62</t>
  </si>
  <si>
    <t>FONDO DE PENSIONES PUBLICAS DEL NIVEL NACIONAL - EMPRESA DE TELECOMUNICACIONES DE SANTA MARTA - TELESANTAMARTA</t>
  </si>
  <si>
    <t>A-3-5-1-63</t>
  </si>
  <si>
    <t>FONDO DE PENSIONES PUBLICAS DEL NIVEL NACIONAL - EMPRESA DE TELECOMUNICACIONES DE ARMENIA - TELEARMENIA</t>
  </si>
  <si>
    <t>A-3-5-1-64</t>
  </si>
  <si>
    <t>FONDO DE PENSIONES PUBLICAS DEL NIVEL NACIONAL - EMPRESA DE TELECOMUNICACIONES DE CALARCA - TELECALARCA</t>
  </si>
  <si>
    <t>A-3-5-1-65</t>
  </si>
  <si>
    <t>FONDO DE PENSIONES PUBLICAS DEL NIVEL NACIONAL - MESADAS PENSIONALES INAT</t>
  </si>
  <si>
    <t>A-3-5-1-66</t>
  </si>
  <si>
    <t>FONDO DE PENSIONES PUBLICAS DEL NIVEL NACIONAL - MESADAS PENSIONALES - ZONAS FRANCAS</t>
  </si>
  <si>
    <t>A-3-5-1-67</t>
  </si>
  <si>
    <t>FONDO DE PENSIONES PUBLICAS DEL NIVEL NACIONAL - MESADAS PENSIONALES - ALCALIS DE COLOMBIA LTDA EN LIQUIDACION</t>
  </si>
  <si>
    <t>A-3-5-1-68</t>
  </si>
  <si>
    <t>FONDO DE PENSIONES PUBLICAS DEL NIVEL NACIONAL - MESADAS PENSIONALES - CORPORACION FINANCIERA DEL TRANSPORTE (LEY 51/90)</t>
  </si>
  <si>
    <t>A-3-5-1-69</t>
  </si>
  <si>
    <t>FONDO DE PENSIONES PUBLICAS DEL NIVEL NACIONAL - MESADAS PENSIONALES - CORPORACION NACIONAL DEL TURISMO</t>
  </si>
  <si>
    <t>A-3-5-1-70</t>
  </si>
  <si>
    <t>FONDO DE PENSIONES PUBLICAS DEL NIVEL NACIONAL - MESADAS PENSIONALES - CAPRESUB</t>
  </si>
  <si>
    <t>A-3-5-1-71</t>
  </si>
  <si>
    <t>FONDO DE PENSIONES PUBLICAS DEL NIVEL NACIONAL - MESADAS PENSIONALES - INEA</t>
  </si>
  <si>
    <t>A-3-5-1-72</t>
  </si>
  <si>
    <t>FONDO DE PENSIONES PUBLICAS DEL NIVEL NACIONAL - MESADAS PENSIONALES - INTRA</t>
  </si>
  <si>
    <t>A-3-5-1-73</t>
  </si>
  <si>
    <t>FONDO DE PENSIONES PUBLICAS DEL NIVEL NACIONAL - MESADAS PENSIONALES - INVIAS</t>
  </si>
  <si>
    <t>A-3-5-3-35</t>
  </si>
  <si>
    <t>PRESTACIONES CONVENCIONALES PENSIONADOS PUERTOS DE COLOMBIA</t>
  </si>
  <si>
    <t>A-3-5-3-51</t>
  </si>
  <si>
    <t>OTROS RECURSOS PARA SEGURIDAD SOCIAL</t>
  </si>
  <si>
    <t>A-3-6-1-1</t>
  </si>
  <si>
    <t>SENTENCIAS Y CONCILIACIONES</t>
  </si>
  <si>
    <t>C-111-1300-1</t>
  </si>
  <si>
    <t>ADQUISICIÓN Y/O CONSTRUCCION, DOTACION Y MANTENIMIENTO DE LAS SEDES TERRITORIALES DEL MINISTERIO DEL TRABAJO NACIONAL</t>
  </si>
  <si>
    <t>C-310-704-2</t>
  </si>
  <si>
    <t xml:space="preserve">IMPLEMENTACIÓN DE UN SISTEMA DE INFORMACIÓN QUE PERMITA PRODUCIR ANÁLISIS PARA PREVENIR CONFLICTOS. </t>
  </si>
  <si>
    <t>C-310-705-2</t>
  </si>
  <si>
    <t>IMPLEMENTACIÓN DE LA ESTRATEGIA DE GESTION DEL RECURSO HUMANO A NIVEL NACIONAL</t>
  </si>
  <si>
    <t>C-310-1300-1</t>
  </si>
  <si>
    <t>PREVENCION DEL TRABAJO INFANTIL Y PROTECCION DE LOS JOVENES TRABAJADORES A NIVEL NACIONAL</t>
  </si>
  <si>
    <t>C-310-1300-17</t>
  </si>
  <si>
    <t>DIVULGACION Y PROMOCION DE LOS DERECHOS FUNDAMENTALES EN EL TRABAJOEN COLOMBIA</t>
  </si>
  <si>
    <t>C-310-1300-22</t>
  </si>
  <si>
    <t>FORMULACION , PROMOCION DEL DIALOGO SOCIAL Y LA CONCERTACION EN COLOMBIA</t>
  </si>
  <si>
    <t>C-310-1300-26</t>
  </si>
  <si>
    <t>FORTALECIMIENTO DE LAS CAPACIDADES DE LOS GOBIERNOS LOCALES PARA LA IMPLEMENTACIÓN DE POLÍTICAS DE MERCADO DE TRABAJO</t>
  </si>
  <si>
    <t>C-310-1300-27</t>
  </si>
  <si>
    <t>CAPACITACIÓN Y FORMACIÓN DEL RECURSO HUMANO DEL MINISTERIO DEL TRABAJO A  NIVEL NACIONAL</t>
  </si>
  <si>
    <t>C-310-1300-29</t>
  </si>
  <si>
    <t xml:space="preserve">MEJORAMIENTO ADECUACION Y SISTEMATIZACION DEL ARCHIVO SINDICAL DEL MINISTERIO DEL TRABAJO  NACIONAL </t>
  </si>
  <si>
    <t>C-310-1300-31</t>
  </si>
  <si>
    <t>FORTALECIMIENTO INSTITUCIONAL DEL MINISTERIO DEL TRABAJO EN MATERIA DE COOPERACION Y RELACIONES INTERNACIONALES  A NIVEL NACIONAL E INTERNACIONAL</t>
  </si>
  <si>
    <t>C-310-1300-32</t>
  </si>
  <si>
    <t xml:space="preserve">ASISTENCIA PARA EL EMPODERAMIENTO E INCLUSIÓN SOCIAL CON EQUIDAD EN EL ÁMBITO LABORAL A NIVEL NACIONAL. </t>
  </si>
  <si>
    <t>C-310-1304-1</t>
  </si>
  <si>
    <t>FORMACIÓN SENSIBILIZAR A LAS ENTIDADES PÚBLICAS Y PRIVADAS DE LOS BENEFICIOS DE LA IMPLEMENTASCIÓN DEL TELETRABAJO</t>
  </si>
  <si>
    <t>C-320-1300-2</t>
  </si>
  <si>
    <t>MECANISMOS DE SEGUIMIENTO Y EVALUACIÓN DE LOS SERVICIOS OFRECIDOS POR LAS CAJAS DE COMPENSACIÓN FAMILIAR</t>
  </si>
  <si>
    <t>C-320-1300-3</t>
  </si>
  <si>
    <t>FORTALECIMIENTO DE LA POLÍTICA DE FORMALIZACIÓN LABORAL Y DE PROTECCIÓN AL CESANTE EN EL ÁMBITO NACIONAL</t>
  </si>
  <si>
    <t>C-320-1507-15</t>
  </si>
  <si>
    <t>APOYO DEMANDA DE LA MANO DE OBRA DE LAS VICTIMAS DEL CONFLICTO ARMADO EN EL SECTOR PRIVADO MEDIANTE CAMPAÑAS MASIVAS EN MEDIOS, NACIONAL</t>
  </si>
  <si>
    <t>C-320-1507-17</t>
  </si>
  <si>
    <t>INCREMENTO DEMANDA DE LA MANO DE OBRA DE POBLACIÓN VÍCTIMA PROMOVIENDO SU VINCULACIÓN LABORAL EN EL SECTOR PRIVADO BARRANQUILLA, ATLÁNTICO, CARIBE</t>
  </si>
  <si>
    <t>C-320-1507-18</t>
  </si>
  <si>
    <t>ASISTENCIA A LOS PROCESOS DE EMPRENDIMIENTO Y EMPRESARISMO FORMAL DE LAS VICTIMAS DEL CONFLICTO ARMADO, NACIONAL</t>
  </si>
  <si>
    <t>C-320-1507-20</t>
  </si>
  <si>
    <t>APOYO PARA EL EMPLEO Y AUTOEMPLEO DE LAS VÍCTIMAS DEL CONFLICTO COMO MEDIDA DE NO REPETICIÓN FRENTE AL RECLUTAMIENTO ILÍCITO CÁCERES, ANTIOQUIA, OCCIDENTE</t>
  </si>
  <si>
    <t>C-320-1507-21</t>
  </si>
  <si>
    <t>ANÁLISIS VOCACIÓN PRODUCTIVA MUNICIPAL VEINTIÚN DEPARTAMENTOS</t>
  </si>
  <si>
    <t>C-320-1507-22</t>
  </si>
  <si>
    <t>IMPLEMENTACION DE UNA POLITICA PUBLICA DE GENERACION DE EMPLEO PARA LAS VICTIMAS DEL CONFLICTO ARMADO EN EDAD DE TRABAJAR A NIVEL NACIONAL</t>
  </si>
  <si>
    <t>C-410-1300-2</t>
  </si>
  <si>
    <t>IMPLANTACIÓN DEL PLAN DE ESTUDIOS E INVESTIGACINES DEL SECTOR TRABAJO A NIVEL NACIONAL</t>
  </si>
  <si>
    <t>C-410-1300-3</t>
  </si>
  <si>
    <t>FORTALECIMIENTO DEL SISTEMA DE CALIDAD DE FORMACIÓN PARA EL TRABAJO</t>
  </si>
  <si>
    <t>C-450-1300-1</t>
  </si>
  <si>
    <t>DISEÑO IMPLEMENTACION Y DESARROLLO DEL SISTEMA INTEGRADO DE GESTION EN EL MINISTERIO DE TRABAJO A NIVEL NACIONAL</t>
  </si>
  <si>
    <t>C-450-1300-2</t>
  </si>
  <si>
    <t>ACTUALIZACIÓN Y MANTENIMIENTO DEL SISTEMA DE INFORMACIÓN DEL MINISTERIO DEL TRABAJO A NIVEL NACIONAL</t>
  </si>
  <si>
    <t>C-510-1300-2</t>
  </si>
  <si>
    <t>DESARROLLO Y REGULACIÓN DE LA LEGISLACIÓN LABORAL COLOMBIANA EN EL MARCO DEL TRABAJO DECENTE</t>
  </si>
  <si>
    <t>C-510-1300-3</t>
  </si>
  <si>
    <t>DISEÑO, IMPLEMENTACIÓN Y FORTALECIMIENTO DE LA POLITICA INTEGRAL MIGRATORIA LABORAL EN COLOMBIA, CON EL FIN DE CONOCER LA DINAMICA MIGRATORIA LABORAL Y SU INCIDENCIA EN EL MERCADO DE TRABAJO NACIONAL</t>
  </si>
  <si>
    <t>C-520-400-1</t>
  </si>
  <si>
    <t>DIVULGACIÓN E IMPLEMENTACIÓN DE UNA ESTRATEGIA DE COMUNICACION DEL MINISTERIO EN TODO LOS COMPONENTES MISIONALES A NIVEL NACIONAL</t>
  </si>
  <si>
    <t>C-520-1300-4</t>
  </si>
  <si>
    <t>FORTALECIMIENTO DEL SISTEMA DE INSPECCION, VIGILANCIA Y CONTROL DEL  TRABAJO EN COLOMBIA. NACIONAL</t>
  </si>
  <si>
    <t>C-520-1300-5</t>
  </si>
  <si>
    <t>DISEÑO, IMPLEMENTACIÓN Y SEGUIMIENTO DE POLÍTICAS ACTIVAS Y PASIVAS DE MERCADO DE TRABAJO A NIVEL NACIONAL, REGIONAL Y LOCAL</t>
  </si>
  <si>
    <t>C-520-1300-7</t>
  </si>
  <si>
    <t>IMPLEMENTACIÓN DE MECANISMOS PARA MEJORAR LA CALIDAD Y EFICIENCIA EN LA PRESTACIÓN DEL SERVICIO AL CIUDADANO EN EL MINISTERIO DEL TRABAJO A NIVEL NACIONAL</t>
  </si>
  <si>
    <t>C-520-1300-8</t>
  </si>
  <si>
    <t>FORTALECIMIENTO INSTITUCIONAL DEL MINISTERIO DEL TRABAJO PARA LA FORMULACION DE LA POLITICA DE EMPLEO- NACIONAL</t>
  </si>
  <si>
    <t>C-520-1300-10</t>
  </si>
  <si>
    <t xml:space="preserve">DIAGNOSTICO PROBLEMÁTICA EN TORNO A LA APLICACIÓN E INTERPRETACIÓN DE NORMAS LABORALES CON OCASIÓN A CONSULTAS ELEVADAS A LA OAJ </t>
  </si>
  <si>
    <t>C-540-1300-2</t>
  </si>
  <si>
    <t>ASISTENCIA PARA CONSOLIDAR LOS SISTEMAS DE INFORMACIÓN DEL MERCADO DE TRABAJO A NIVEL ADMINISTRATIVO Y DE ENCUESTAS, Y DESARROLLAR INSTRUMENTOS DE RECOLECCIÓN NUEVOS NACIONAL</t>
  </si>
  <si>
    <t>C-540-1300-3</t>
  </si>
  <si>
    <t>FORTALECIMIENTO Y CREACIÓN DE LOS OBSERVATORIOS REGIONALES DEL MERCADO DE TRABAJO Y CONSOLIDACIÓN DE LA RED DE OBSERVATORIOS</t>
  </si>
  <si>
    <t>C-620-1300-1</t>
  </si>
  <si>
    <t>IMPLEMENTACION FONDO DE SOLIDARIDAD PENSIONAL, SUBCUENTA DE SOLIDARIDAD.</t>
  </si>
  <si>
    <t>C-620-1505-1</t>
  </si>
  <si>
    <t>IMPLANTACION FONDO DE SOLIDARIDAD PENSIONAL SUBCUENTA DE SUBSISTENCIA.</t>
  </si>
  <si>
    <t>% APROPIACIÓN</t>
  </si>
  <si>
    <t>% COMPROM.</t>
  </si>
  <si>
    <t>% OBLIGADO</t>
  </si>
  <si>
    <t>TOTAL GASTOS DE PERSONAL</t>
  </si>
  <si>
    <t>TOTAL GASTOS GENERALES</t>
  </si>
  <si>
    <t>TOTAL TRANSFERENCIAS</t>
  </si>
  <si>
    <t>TOTAL FUNCIONAMIENTO</t>
  </si>
  <si>
    <t>TOTAL FUNCIONAMIENTO SIN FOPEP</t>
  </si>
  <si>
    <t>TOTAL FOPEP</t>
  </si>
  <si>
    <t>TOTAL INVERSIÓN SIN FONDO DE SOLIDARIDAD</t>
  </si>
  <si>
    <t>TOTAL FONDO DE SOLIDARIDAD PENSIONAL</t>
  </si>
  <si>
    <t>TOTAL INVERSIÓN</t>
  </si>
  <si>
    <t>TOTAL UNIDAD 36-01-01 MINISTERIO DEL TRABAJO</t>
  </si>
  <si>
    <t>15</t>
  </si>
  <si>
    <t>C-510-1300-4</t>
  </si>
  <si>
    <t>DISEÑO, IMPLEMENTACION Y FORTALECIMIENTO DE LA POLITICA INTEGRAL MIGRATORIA LABORAL EN COLOMBIA, CON EL FIN DE CONOCER LA DINAMICA MIGRATORIA LABORAL Y SU INCIDENCIA EN EL MERCADO DE TRABAJO NACIONAL - PAGOS PASIVOS EXIGIBLES VIGENCIA EXPIRADA</t>
  </si>
  <si>
    <t>C-540-1000-9</t>
  </si>
  <si>
    <t>FORTALECIMIENTO DE MECANISMO DE ANALISIS, MONITOREO, DESARROLLO E IMPLEMENTACION DE HERRAMIENTAS DE POLITICAS Y PROGRAMAS DE EMPLEO NACIONAL</t>
  </si>
  <si>
    <t>A-1-0-1-999</t>
  </si>
  <si>
    <t>PAGOS PASIVOS EXIGIBLES VIGENCIA EXPIRADAS</t>
  </si>
  <si>
    <t>A-3-5-1-53</t>
  </si>
  <si>
    <t>FONDO DE PENSIONES PUBLICAS DEL NIVEL NACIONAL - CAJA DE PREVISION SOCIAL DE COMUNICACIONES - CAPRECOM</t>
  </si>
  <si>
    <t>A-3-5-1-74</t>
  </si>
  <si>
    <t>PASIVO PENSIONAL MUNICIPIO ARMERO GUAYABAL (LEY 1478 DE 2011 DECRETO 2622 DE 2014)</t>
  </si>
  <si>
    <t>C-310-1300-33</t>
  </si>
  <si>
    <t>PREVENCION DEL TRABAJO INFANTIL Y PROTECCION DE LOS JOVENES TRABAJADORES A NIVEL NACIONAL - PAGOS PASIVOS EXIGIBLES VIGENCIA EXPIRADA</t>
  </si>
  <si>
    <t>C-620-1300-6</t>
  </si>
  <si>
    <t>IMPLEMENTACION FONDO DE SOLIDARIDAD PENSIONAL, SUBCUENTA DE SOLIDARIDAD - PAGOS PASIVOS EXIGIBLES VIGENCIA EXPIRADA</t>
  </si>
  <si>
    <t>EJECUCIÓN MINISTERIO DEL TRABAJO - UNIDAD 36-01-01 (NIVEL DECRETO) - A DICIEMBRE 31 DE 2014</t>
  </si>
  <si>
    <t>RESUMEN EJECUCIÓN A DICIEMBRE 31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</si>
</sst>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_);\(&quot;$&quot;\ #,##0.00\)"/>
    <numFmt numFmtId="164" formatCode="[$-1240A]&quot;$&quot;\ #,##0.00;\(&quot;$&quot;\ #,##0.00\)"/>
  </numFmts>
  <fonts count="9" x14ac:knownFonts="1">
    <font>
      <sz val="11"/>
      <color rgb="FF000000"/>
      <name val="Calibri"/>
      <family val="2"/>
      <scheme val="minor"/>
    </font>
    <font>
      <sz val="8"/>
      <color rgb="FF000000"/>
      <name val="Times New Roman"/>
    </font>
    <font>
      <b/>
      <sz val="14"/>
      <color theme="0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 applyFont="1" applyFill="1" applyBorder="1"/>
    <xf numFmtId="0" fontId="1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horizontal="left" vertical="center" wrapText="1" readingOrder="1"/>
    </xf>
    <xf numFmtId="0" fontId="3" fillId="3" borderId="1" xfId="0" applyNumberFormat="1" applyFont="1" applyFill="1" applyBorder="1" applyAlignment="1">
      <alignment horizontal="center" vertical="center" wrapText="1" readingOrder="1"/>
    </xf>
    <xf numFmtId="10" fontId="3" fillId="3" borderId="1" xfId="0" applyNumberFormat="1" applyFont="1" applyFill="1" applyBorder="1" applyAlignment="1">
      <alignment horizontal="center" vertical="center" wrapText="1" readingOrder="1"/>
    </xf>
    <xf numFmtId="0" fontId="4" fillId="3" borderId="0" xfId="0" applyFont="1" applyFill="1" applyBorder="1"/>
    <xf numFmtId="0" fontId="5" fillId="4" borderId="0" xfId="0" applyFont="1" applyFill="1" applyBorder="1"/>
    <xf numFmtId="164" fontId="7" fillId="4" borderId="1" xfId="0" applyNumberFormat="1" applyFont="1" applyFill="1" applyBorder="1" applyAlignment="1">
      <alignment horizontal="right" vertical="center" wrapText="1" readingOrder="1"/>
    </xf>
    <xf numFmtId="10" fontId="7" fillId="4" borderId="1" xfId="0" applyNumberFormat="1" applyFont="1" applyFill="1" applyBorder="1" applyAlignment="1">
      <alignment horizontal="center" vertical="center" wrapText="1" readingOrder="1"/>
    </xf>
    <xf numFmtId="0" fontId="4" fillId="4" borderId="0" xfId="0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164" fontId="3" fillId="3" borderId="1" xfId="0" applyNumberFormat="1" applyFont="1" applyFill="1" applyBorder="1" applyAlignment="1">
      <alignment horizontal="right" vertical="center" wrapText="1" readingOrder="1"/>
    </xf>
    <xf numFmtId="0" fontId="8" fillId="4" borderId="0" xfId="0" applyNumberFormat="1" applyFont="1" applyFill="1" applyBorder="1" applyAlignment="1">
      <alignment horizontal="center" vertical="center" wrapText="1" readingOrder="1"/>
    </xf>
    <xf numFmtId="164" fontId="3" fillId="4" borderId="0" xfId="0" applyNumberFormat="1" applyFont="1" applyFill="1" applyBorder="1" applyAlignment="1">
      <alignment horizontal="right" vertical="center" wrapText="1" readingOrder="1"/>
    </xf>
    <xf numFmtId="10" fontId="3" fillId="4" borderId="0" xfId="0" applyNumberFormat="1" applyFont="1" applyFill="1" applyBorder="1" applyAlignment="1">
      <alignment horizontal="center" vertical="center" wrapText="1" readingOrder="1"/>
    </xf>
    <xf numFmtId="164" fontId="5" fillId="0" borderId="0" xfId="0" applyNumberFormat="1" applyFont="1" applyFill="1" applyBorder="1"/>
    <xf numFmtId="7" fontId="5" fillId="0" borderId="0" xfId="0" applyNumberFormat="1" applyFont="1" applyFill="1" applyBorder="1"/>
    <xf numFmtId="7" fontId="4" fillId="0" borderId="0" xfId="0" applyNumberFormat="1" applyFont="1" applyFill="1" applyBorder="1"/>
    <xf numFmtId="0" fontId="6" fillId="4" borderId="2" xfId="0" applyNumberFormat="1" applyFont="1" applyFill="1" applyBorder="1" applyAlignment="1">
      <alignment horizontal="center" vertical="center" wrapText="1" readingOrder="1"/>
    </xf>
    <xf numFmtId="0" fontId="6" fillId="4" borderId="3" xfId="0" applyNumberFormat="1" applyFont="1" applyFill="1" applyBorder="1" applyAlignment="1">
      <alignment horizontal="center" vertical="center" wrapText="1" readingOrder="1"/>
    </xf>
    <xf numFmtId="0" fontId="6" fillId="4" borderId="4" xfId="0" applyNumberFormat="1" applyFont="1" applyFill="1" applyBorder="1" applyAlignment="1">
      <alignment horizontal="center" vertical="center" wrapText="1" readingOrder="1"/>
    </xf>
    <xf numFmtId="0" fontId="8" fillId="4" borderId="3" xfId="0" applyNumberFormat="1" applyFont="1" applyFill="1" applyBorder="1" applyAlignment="1">
      <alignment horizontal="center" vertical="center" wrapText="1" readingOrder="1"/>
    </xf>
    <xf numFmtId="164" fontId="3" fillId="4" borderId="3" xfId="0" applyNumberFormat="1" applyFont="1" applyFill="1" applyBorder="1" applyAlignment="1">
      <alignment horizontal="right" vertical="center" wrapText="1" readingOrder="1"/>
    </xf>
    <xf numFmtId="0" fontId="8" fillId="3" borderId="1" xfId="0" applyNumberFormat="1" applyFont="1" applyFill="1" applyBorder="1" applyAlignment="1">
      <alignment horizontal="center" vertical="center" wrapText="1" readingOrder="1"/>
    </xf>
    <xf numFmtId="0" fontId="3" fillId="4" borderId="0" xfId="0" applyNumberFormat="1" applyFont="1" applyFill="1" applyBorder="1" applyAlignment="1">
      <alignment horizontal="center" vertical="center" wrapText="1" readingOrder="1"/>
    </xf>
    <xf numFmtId="0" fontId="6" fillId="0" borderId="1" xfId="0" applyNumberFormat="1" applyFont="1" applyFill="1" applyBorder="1" applyAlignment="1">
      <alignment horizontal="center" vertical="center" wrapText="1" readingOrder="1"/>
    </xf>
    <xf numFmtId="0" fontId="6" fillId="0" borderId="1" xfId="0" applyNumberFormat="1" applyFont="1" applyFill="1" applyBorder="1" applyAlignment="1">
      <alignment horizontal="left" vertical="center" wrapText="1" readingOrder="1"/>
    </xf>
    <xf numFmtId="0" fontId="6" fillId="0" borderId="1" xfId="0" applyNumberFormat="1" applyFont="1" applyFill="1" applyBorder="1" applyAlignment="1">
      <alignment vertical="center" wrapText="1" readingOrder="1"/>
    </xf>
    <xf numFmtId="164" fontId="7" fillId="0" borderId="1" xfId="0" applyNumberFormat="1" applyFont="1" applyFill="1" applyBorder="1" applyAlignment="1">
      <alignment horizontal="right" vertical="center" wrapText="1" readingOrder="1"/>
    </xf>
    <xf numFmtId="10" fontId="7" fillId="0" borderId="1" xfId="0" applyNumberFormat="1" applyFont="1" applyFill="1" applyBorder="1" applyAlignment="1">
      <alignment horizontal="center" vertical="center" wrapText="1" readingOrder="1"/>
    </xf>
    <xf numFmtId="164" fontId="7" fillId="4" borderId="0" xfId="0" applyNumberFormat="1" applyFont="1" applyFill="1" applyBorder="1" applyAlignment="1">
      <alignment horizontal="right" vertical="center" wrapText="1" readingOrder="1"/>
    </xf>
    <xf numFmtId="164" fontId="7" fillId="0" borderId="0" xfId="0" applyNumberFormat="1" applyFont="1" applyFill="1" applyBorder="1" applyAlignment="1">
      <alignment horizontal="right" vertical="center" wrapText="1" readingOrder="1"/>
    </xf>
    <xf numFmtId="4" fontId="4" fillId="0" borderId="0" xfId="0" applyNumberFormat="1" applyFont="1" applyFill="1" applyBorder="1"/>
    <xf numFmtId="10" fontId="7" fillId="0" borderId="4" xfId="0" applyNumberFormat="1" applyFont="1" applyFill="1" applyBorder="1" applyAlignment="1">
      <alignment horizontal="center" vertical="center" wrapText="1" readingOrder="1"/>
    </xf>
    <xf numFmtId="10" fontId="4" fillId="0" borderId="0" xfId="0" applyNumberFormat="1" applyFont="1" applyFill="1" applyBorder="1" applyAlignment="1">
      <alignment horizontal="center" readingOrder="1"/>
    </xf>
    <xf numFmtId="0" fontId="3" fillId="3" borderId="2" xfId="0" applyNumberFormat="1" applyFont="1" applyFill="1" applyBorder="1" applyAlignment="1">
      <alignment horizontal="center" vertical="center" wrapText="1" readingOrder="1"/>
    </xf>
    <xf numFmtId="0" fontId="3" fillId="3" borderId="3" xfId="0" applyNumberFormat="1" applyFont="1" applyFill="1" applyBorder="1" applyAlignment="1">
      <alignment horizontal="center" vertical="center" wrapText="1" readingOrder="1"/>
    </xf>
    <xf numFmtId="0" fontId="3" fillId="3" borderId="4" xfId="0" applyNumberFormat="1" applyFont="1" applyFill="1" applyBorder="1" applyAlignment="1">
      <alignment horizontal="center" vertical="center" wrapText="1" readingOrder="1"/>
    </xf>
    <xf numFmtId="0" fontId="2" fillId="5" borderId="3" xfId="0" applyNumberFormat="1" applyFont="1" applyFill="1" applyBorder="1" applyAlignment="1">
      <alignment horizontal="center" wrapText="1" readingOrder="1"/>
    </xf>
    <xf numFmtId="0" fontId="8" fillId="3" borderId="1" xfId="0" applyNumberFormat="1" applyFont="1" applyFill="1" applyBorder="1" applyAlignment="1">
      <alignment horizontal="center" vertical="center" wrapText="1" readingOrder="1"/>
    </xf>
    <xf numFmtId="0" fontId="3" fillId="3" borderId="1" xfId="0" applyNumberFormat="1" applyFont="1" applyFill="1" applyBorder="1" applyAlignment="1">
      <alignment horizontal="center" vertical="center" wrapText="1" readingOrder="1"/>
    </xf>
    <xf numFmtId="0" fontId="2" fillId="2" borderId="2" xfId="0" applyNumberFormat="1" applyFont="1" applyFill="1" applyBorder="1" applyAlignment="1">
      <alignment horizontal="center" vertical="center" wrapText="1" readingOrder="1"/>
    </xf>
    <xf numFmtId="0" fontId="2" fillId="2" borderId="3" xfId="0" applyNumberFormat="1" applyFont="1" applyFill="1" applyBorder="1" applyAlignment="1">
      <alignment horizontal="center" vertical="center" wrapText="1" readingOrder="1"/>
    </xf>
    <xf numFmtId="0" fontId="2" fillId="2" borderId="4" xfId="0" applyNumberFormat="1" applyFont="1" applyFill="1" applyBorder="1" applyAlignment="1">
      <alignment horizontal="center" vertical="center" wrapText="1" readingOrder="1"/>
    </xf>
    <xf numFmtId="0" fontId="6" fillId="4" borderId="1" xfId="0" applyNumberFormat="1" applyFont="1" applyFill="1" applyBorder="1" applyAlignment="1">
      <alignment horizontal="center" vertical="center" wrapText="1" readingOrder="1"/>
    </xf>
    <xf numFmtId="0" fontId="6" fillId="4" borderId="2" xfId="0" applyNumberFormat="1" applyFont="1" applyFill="1" applyBorder="1" applyAlignment="1">
      <alignment horizontal="center" vertical="center" wrapText="1" readingOrder="1"/>
    </xf>
    <xf numFmtId="0" fontId="6" fillId="4" borderId="3" xfId="0" applyNumberFormat="1" applyFont="1" applyFill="1" applyBorder="1" applyAlignment="1">
      <alignment horizontal="center" vertical="center" wrapText="1" readingOrder="1"/>
    </xf>
    <xf numFmtId="0" fontId="6" fillId="4" borderId="4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7"/>
  <sheetViews>
    <sheetView showGridLines="0" tabSelected="1" zoomScale="75" zoomScaleNormal="75" workbookViewId="0">
      <selection activeCell="B19" sqref="B19"/>
    </sheetView>
  </sheetViews>
  <sheetFormatPr baseColWidth="10" defaultColWidth="11.42578125" defaultRowHeight="14.25" x14ac:dyDescent="0.2"/>
  <cols>
    <col min="1" max="1" width="9.42578125" style="11" bestFit="1" customWidth="1"/>
    <col min="2" max="2" width="19.140625" style="11" bestFit="1" customWidth="1"/>
    <col min="3" max="3" width="15.42578125" style="11" bestFit="1" customWidth="1"/>
    <col min="4" max="4" width="5.42578125" style="11" bestFit="1" customWidth="1"/>
    <col min="5" max="5" width="5.5703125" style="11" customWidth="1"/>
    <col min="6" max="6" width="23.7109375" style="11" customWidth="1"/>
    <col min="7" max="8" width="25" style="10" bestFit="1" customWidth="1"/>
    <col min="9" max="9" width="25" style="35" bestFit="1" customWidth="1"/>
    <col min="10" max="10" width="25" style="10" bestFit="1" customWidth="1"/>
    <col min="11" max="11" width="25" style="35" bestFit="1" customWidth="1"/>
    <col min="12" max="12" width="0" style="10" hidden="1" customWidth="1"/>
    <col min="13" max="13" width="25" style="10" bestFit="1" customWidth="1"/>
    <col min="14" max="14" width="26.7109375" style="11" customWidth="1"/>
    <col min="15" max="16384" width="11.42578125" style="11"/>
  </cols>
  <sheetData>
    <row r="1" spans="1:14" s="6" customFormat="1" ht="18" x14ac:dyDescent="0.2">
      <c r="A1" s="42" t="s">
        <v>235</v>
      </c>
      <c r="B1" s="43"/>
      <c r="C1" s="43"/>
      <c r="D1" s="43"/>
      <c r="E1" s="43"/>
      <c r="F1" s="44"/>
      <c r="G1" s="3" t="s">
        <v>6</v>
      </c>
      <c r="H1" s="3" t="s">
        <v>206</v>
      </c>
      <c r="I1" s="3" t="s">
        <v>7</v>
      </c>
      <c r="J1" s="4" t="s">
        <v>207</v>
      </c>
      <c r="K1" s="3" t="s">
        <v>8</v>
      </c>
      <c r="L1" s="5"/>
      <c r="M1" s="4" t="s">
        <v>208</v>
      </c>
    </row>
    <row r="2" spans="1:14" s="6" customFormat="1" x14ac:dyDescent="0.2">
      <c r="A2" s="45" t="s">
        <v>209</v>
      </c>
      <c r="B2" s="45"/>
      <c r="C2" s="45"/>
      <c r="D2" s="45"/>
      <c r="E2" s="45"/>
      <c r="F2" s="45"/>
      <c r="G2" s="7">
        <f>+G27</f>
        <v>94049654000</v>
      </c>
      <c r="H2" s="8">
        <f>+G2/G5</f>
        <v>4.6591397249899722E-3</v>
      </c>
      <c r="I2" s="7">
        <f>+H27</f>
        <v>73661703249.330002</v>
      </c>
      <c r="J2" s="8">
        <f>+I2/G2</f>
        <v>0.78322141673514289</v>
      </c>
      <c r="K2" s="7">
        <f>+J27</f>
        <v>73560317972.330002</v>
      </c>
      <c r="L2" s="9"/>
      <c r="M2" s="8">
        <f>+K2/G2</f>
        <v>0.7821434193934409</v>
      </c>
    </row>
    <row r="3" spans="1:14" x14ac:dyDescent="0.2">
      <c r="A3" s="45" t="s">
        <v>210</v>
      </c>
      <c r="B3" s="45"/>
      <c r="C3" s="45"/>
      <c r="D3" s="45"/>
      <c r="E3" s="45"/>
      <c r="F3" s="45"/>
      <c r="G3" s="7">
        <f>+G30</f>
        <v>27353550000</v>
      </c>
      <c r="H3" s="8">
        <f>+G3/G5</f>
        <v>1.3550715606513496E-3</v>
      </c>
      <c r="I3" s="7">
        <f>+H30</f>
        <v>26314036774.799999</v>
      </c>
      <c r="J3" s="8">
        <f>+I3/G3</f>
        <v>0.96199713656179908</v>
      </c>
      <c r="K3" s="7">
        <f>+J30</f>
        <v>25044099207.049999</v>
      </c>
      <c r="M3" s="8">
        <f>+K3/G3</f>
        <v>0.91557034487479683</v>
      </c>
    </row>
    <row r="4" spans="1:14" x14ac:dyDescent="0.2">
      <c r="A4" s="46" t="s">
        <v>211</v>
      </c>
      <c r="B4" s="47"/>
      <c r="C4" s="47"/>
      <c r="D4" s="47"/>
      <c r="E4" s="47"/>
      <c r="F4" s="48"/>
      <c r="G4" s="7">
        <f>+G88</f>
        <v>20064652495414</v>
      </c>
      <c r="H4" s="8">
        <f>+G4/G5</f>
        <v>0.99398578871435872</v>
      </c>
      <c r="I4" s="7">
        <f>+H88</f>
        <v>19473536519104.902</v>
      </c>
      <c r="J4" s="8">
        <f>+I4/G4</f>
        <v>0.97053943613306015</v>
      </c>
      <c r="K4" s="7">
        <f>+J88</f>
        <v>18658850723905.176</v>
      </c>
      <c r="M4" s="8">
        <f>+K4/G4</f>
        <v>0.92993640075101547</v>
      </c>
    </row>
    <row r="5" spans="1:14" s="10" customFormat="1" ht="15" x14ac:dyDescent="0.2">
      <c r="A5" s="41" t="s">
        <v>212</v>
      </c>
      <c r="B5" s="41"/>
      <c r="C5" s="41"/>
      <c r="D5" s="41"/>
      <c r="E5" s="41"/>
      <c r="F5" s="41"/>
      <c r="G5" s="12">
        <f>SUM(G2:G4)</f>
        <v>20186055699414</v>
      </c>
      <c r="H5" s="4">
        <f>+G5/G5</f>
        <v>1</v>
      </c>
      <c r="I5" s="12">
        <f>SUM(I2:I4)</f>
        <v>19573512259129.031</v>
      </c>
      <c r="J5" s="4">
        <f>+I5/G5</f>
        <v>0.96965511988046527</v>
      </c>
      <c r="K5" s="12">
        <f>SUM(K2:K4)</f>
        <v>18757455141084.555</v>
      </c>
      <c r="L5" s="5"/>
      <c r="M5" s="4">
        <f>+K5/G5</f>
        <v>0.92922834556674105</v>
      </c>
    </row>
    <row r="6" spans="1:14" ht="15" x14ac:dyDescent="0.2">
      <c r="A6" s="13"/>
      <c r="B6" s="13"/>
      <c r="C6" s="13"/>
      <c r="D6" s="13"/>
      <c r="E6" s="13"/>
      <c r="F6" s="13"/>
      <c r="G6" s="14"/>
      <c r="H6" s="9"/>
      <c r="I6" s="14"/>
      <c r="J6" s="15"/>
      <c r="K6" s="14"/>
      <c r="M6" s="15"/>
    </row>
    <row r="7" spans="1:14" x14ac:dyDescent="0.2">
      <c r="A7" s="45" t="s">
        <v>213</v>
      </c>
      <c r="B7" s="45"/>
      <c r="C7" s="45"/>
      <c r="D7" s="45"/>
      <c r="E7" s="45"/>
      <c r="F7" s="45"/>
      <c r="G7" s="7">
        <f>+G5-G8</f>
        <v>11639114329718</v>
      </c>
      <c r="H7" s="8">
        <f>+G7/G9</f>
        <v>0.57659180689053002</v>
      </c>
      <c r="I7" s="7">
        <f>+I5-I8</f>
        <v>11184863516132.031</v>
      </c>
      <c r="J7" s="8">
        <f>+I7/G7</f>
        <v>0.96097204643603029</v>
      </c>
      <c r="K7" s="7">
        <f>+K5-K8</f>
        <v>11178715308337.145</v>
      </c>
      <c r="M7" s="8">
        <f>+K7/G7</f>
        <v>0.96044380969733023</v>
      </c>
      <c r="N7" s="16"/>
    </row>
    <row r="8" spans="1:14" x14ac:dyDescent="0.2">
      <c r="A8" s="45" t="s">
        <v>214</v>
      </c>
      <c r="B8" s="45"/>
      <c r="C8" s="45"/>
      <c r="D8" s="45"/>
      <c r="E8" s="45"/>
      <c r="F8" s="45"/>
      <c r="G8" s="7">
        <f>SUM(G43:G83)-G51-G52</f>
        <v>8546941369696</v>
      </c>
      <c r="H8" s="8">
        <f>+G8/G9</f>
        <v>0.42340819310946998</v>
      </c>
      <c r="I8" s="7">
        <f>SUM(H43:H83)-H51-H52</f>
        <v>8388648742997</v>
      </c>
      <c r="J8" s="8">
        <f>+I8/G8</f>
        <v>0.98147961711071963</v>
      </c>
      <c r="K8" s="7">
        <f>SUM(J43:J83)-J51-J52</f>
        <v>7578739832747.4102</v>
      </c>
      <c r="M8" s="8">
        <f>+K8/G8</f>
        <v>0.88671952982134161</v>
      </c>
      <c r="N8" s="17"/>
    </row>
    <row r="9" spans="1:14" s="10" customFormat="1" ht="15" x14ac:dyDescent="0.2">
      <c r="A9" s="41" t="s">
        <v>212</v>
      </c>
      <c r="B9" s="41"/>
      <c r="C9" s="41"/>
      <c r="D9" s="41"/>
      <c r="E9" s="41"/>
      <c r="F9" s="41"/>
      <c r="G9" s="12">
        <f>+G8+G7</f>
        <v>20186055699414</v>
      </c>
      <c r="H9" s="4">
        <f>+G9/G9</f>
        <v>1</v>
      </c>
      <c r="I9" s="12">
        <f>+I8+I7</f>
        <v>19573512259129.031</v>
      </c>
      <c r="J9" s="4">
        <f>+I9/G9</f>
        <v>0.96965511988046527</v>
      </c>
      <c r="K9" s="12">
        <f>+K8+K7</f>
        <v>18757455141084.555</v>
      </c>
      <c r="L9" s="5"/>
      <c r="M9" s="4">
        <f>+K9/G9</f>
        <v>0.92922834556674105</v>
      </c>
      <c r="N9" s="18"/>
    </row>
    <row r="10" spans="1:14" x14ac:dyDescent="0.2">
      <c r="A10" s="19"/>
      <c r="B10" s="20"/>
      <c r="C10" s="20"/>
      <c r="D10" s="20"/>
      <c r="E10" s="20"/>
      <c r="F10" s="21"/>
      <c r="G10" s="7"/>
      <c r="H10" s="8"/>
      <c r="I10" s="7"/>
      <c r="J10" s="8"/>
      <c r="K10" s="7"/>
      <c r="M10" s="8"/>
    </row>
    <row r="11" spans="1:14" x14ac:dyDescent="0.2">
      <c r="A11" s="45" t="s">
        <v>215</v>
      </c>
      <c r="B11" s="45"/>
      <c r="C11" s="45"/>
      <c r="D11" s="45"/>
      <c r="E11" s="45"/>
      <c r="F11" s="45"/>
      <c r="G11" s="7">
        <f>+G13-G12</f>
        <v>74242538893</v>
      </c>
      <c r="H11" s="8">
        <f>+G11/G13</f>
        <v>5.5711426047470591E-2</v>
      </c>
      <c r="I11" s="7">
        <f>SUM(H90:H122)</f>
        <v>66547814602.340004</v>
      </c>
      <c r="J11" s="8">
        <f>+I11/G11</f>
        <v>0.89635693491369139</v>
      </c>
      <c r="K11" s="7">
        <f>SUM(J90:J122)</f>
        <v>60000515185.185196</v>
      </c>
      <c r="M11" s="8">
        <f>+K11/G11</f>
        <v>0.80816895650159914</v>
      </c>
    </row>
    <row r="12" spans="1:14" x14ac:dyDescent="0.2">
      <c r="A12" s="45" t="s">
        <v>216</v>
      </c>
      <c r="B12" s="45"/>
      <c r="C12" s="45"/>
      <c r="D12" s="45"/>
      <c r="E12" s="45"/>
      <c r="F12" s="45"/>
      <c r="G12" s="7">
        <f>SUM(G127:G130)</f>
        <v>1258384251700</v>
      </c>
      <c r="H12" s="8">
        <f>+G12/G13</f>
        <v>0.94428857395252941</v>
      </c>
      <c r="I12" s="7">
        <f>SUM(H127:H130)</f>
        <v>1252661085683</v>
      </c>
      <c r="J12" s="8">
        <f>+I12/G12</f>
        <v>0.99545197263135776</v>
      </c>
      <c r="K12" s="7">
        <f>SUM(J127:J130)</f>
        <v>1139536844050.54</v>
      </c>
      <c r="M12" s="8">
        <f>+K12/G12</f>
        <v>0.90555555070805727</v>
      </c>
    </row>
    <row r="13" spans="1:14" s="10" customFormat="1" ht="15" x14ac:dyDescent="0.2">
      <c r="A13" s="41" t="s">
        <v>217</v>
      </c>
      <c r="B13" s="41"/>
      <c r="C13" s="41"/>
      <c r="D13" s="41"/>
      <c r="E13" s="41"/>
      <c r="F13" s="41"/>
      <c r="G13" s="12">
        <f>+G131</f>
        <v>1332626790593</v>
      </c>
      <c r="H13" s="4">
        <f>+G13/G13</f>
        <v>1</v>
      </c>
      <c r="I13" s="12">
        <f>+H131</f>
        <v>1322182121542.74</v>
      </c>
      <c r="J13" s="4">
        <f>+I13/G13</f>
        <v>0.99216234498361522</v>
      </c>
      <c r="K13" s="12">
        <f>+J131</f>
        <v>1202472033772.125</v>
      </c>
      <c r="L13" s="5"/>
      <c r="M13" s="4">
        <f>+K13/G13</f>
        <v>0.9023321775161387</v>
      </c>
    </row>
    <row r="14" spans="1:14" x14ac:dyDescent="0.2">
      <c r="A14" s="19"/>
      <c r="B14" s="20"/>
      <c r="C14" s="20"/>
      <c r="D14" s="20"/>
      <c r="E14" s="20"/>
      <c r="F14" s="21"/>
      <c r="G14" s="7"/>
      <c r="H14" s="8"/>
      <c r="I14" s="7"/>
      <c r="J14" s="8"/>
      <c r="K14" s="7"/>
      <c r="M14" s="8"/>
    </row>
    <row r="15" spans="1:14" s="10" customFormat="1" ht="15" x14ac:dyDescent="0.2">
      <c r="A15" s="41" t="s">
        <v>218</v>
      </c>
      <c r="B15" s="41"/>
      <c r="C15" s="41"/>
      <c r="D15" s="41"/>
      <c r="E15" s="41"/>
      <c r="F15" s="41"/>
      <c r="G15" s="12">
        <f>+G13+G9</f>
        <v>21518682490007</v>
      </c>
      <c r="H15" s="4"/>
      <c r="I15" s="12">
        <f>+I13+I9</f>
        <v>20895694380671.77</v>
      </c>
      <c r="J15" s="4">
        <f>+I15/G15</f>
        <v>0.97104896595669654</v>
      </c>
      <c r="K15" s="12">
        <f>+K13+K9</f>
        <v>19959927174856.68</v>
      </c>
      <c r="L15" s="5"/>
      <c r="M15" s="4">
        <f>+K15/G15</f>
        <v>0.92756269739682318</v>
      </c>
    </row>
    <row r="16" spans="1:14" s="6" customFormat="1" ht="15" x14ac:dyDescent="0.2">
      <c r="A16" s="22"/>
      <c r="B16" s="22"/>
      <c r="C16" s="22"/>
      <c r="D16" s="22"/>
      <c r="E16" s="22"/>
      <c r="F16" s="22"/>
      <c r="G16" s="23"/>
      <c r="H16" s="23"/>
      <c r="I16" s="23"/>
      <c r="J16" s="23"/>
      <c r="K16" s="23"/>
      <c r="L16" s="9"/>
      <c r="M16" s="15"/>
    </row>
    <row r="17" spans="1:13" ht="18" x14ac:dyDescent="0.25">
      <c r="A17" s="39" t="s">
        <v>234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M17" s="9"/>
    </row>
    <row r="18" spans="1:13" ht="26.45" customHeight="1" x14ac:dyDescent="0.2">
      <c r="A18" s="24" t="s">
        <v>0</v>
      </c>
      <c r="B18" s="24" t="s">
        <v>1</v>
      </c>
      <c r="C18" s="24" t="s">
        <v>2</v>
      </c>
      <c r="D18" s="24" t="s">
        <v>3</v>
      </c>
      <c r="E18" s="24" t="s">
        <v>4</v>
      </c>
      <c r="F18" s="24" t="s">
        <v>5</v>
      </c>
      <c r="G18" s="3" t="s">
        <v>6</v>
      </c>
      <c r="H18" s="3" t="s">
        <v>7</v>
      </c>
      <c r="I18" s="4" t="s">
        <v>207</v>
      </c>
      <c r="J18" s="3" t="s">
        <v>8</v>
      </c>
      <c r="K18" s="4" t="s">
        <v>208</v>
      </c>
      <c r="M18" s="25"/>
    </row>
    <row r="19" spans="1:13" ht="38.25" x14ac:dyDescent="0.2">
      <c r="A19" s="26" t="s">
        <v>9</v>
      </c>
      <c r="B19" s="27" t="s">
        <v>10</v>
      </c>
      <c r="C19" s="28" t="s">
        <v>11</v>
      </c>
      <c r="D19" s="26" t="s">
        <v>12</v>
      </c>
      <c r="E19" s="26" t="s">
        <v>13</v>
      </c>
      <c r="F19" s="27" t="s">
        <v>14</v>
      </c>
      <c r="G19" s="29">
        <v>43784076000</v>
      </c>
      <c r="H19" s="29">
        <v>41322681827</v>
      </c>
      <c r="I19" s="30">
        <f t="shared" ref="I19:I86" si="0">+H19/G19</f>
        <v>0.94378334778607642</v>
      </c>
      <c r="J19" s="29">
        <v>41314090526</v>
      </c>
      <c r="K19" s="30">
        <f t="shared" ref="K19:K53" si="1">+J19/G19</f>
        <v>0.94358712802343936</v>
      </c>
      <c r="M19" s="31"/>
    </row>
    <row r="20" spans="1:13" ht="38.25" x14ac:dyDescent="0.2">
      <c r="A20" s="26" t="s">
        <v>9</v>
      </c>
      <c r="B20" s="27" t="s">
        <v>10</v>
      </c>
      <c r="C20" s="28" t="s">
        <v>15</v>
      </c>
      <c r="D20" s="26" t="s">
        <v>12</v>
      </c>
      <c r="E20" s="26" t="s">
        <v>13</v>
      </c>
      <c r="F20" s="27" t="s">
        <v>16</v>
      </c>
      <c r="G20" s="29">
        <v>2321653000</v>
      </c>
      <c r="H20" s="29">
        <v>1491363166</v>
      </c>
      <c r="I20" s="30">
        <f t="shared" si="0"/>
        <v>0.64237126133836542</v>
      </c>
      <c r="J20" s="29">
        <v>1491363166</v>
      </c>
      <c r="K20" s="30">
        <f t="shared" si="1"/>
        <v>0.64237126133836542</v>
      </c>
      <c r="M20" s="31"/>
    </row>
    <row r="21" spans="1:13" ht="38.25" x14ac:dyDescent="0.2">
      <c r="A21" s="26" t="s">
        <v>9</v>
      </c>
      <c r="B21" s="27" t="s">
        <v>10</v>
      </c>
      <c r="C21" s="28" t="s">
        <v>17</v>
      </c>
      <c r="D21" s="26" t="s">
        <v>12</v>
      </c>
      <c r="E21" s="26" t="s">
        <v>13</v>
      </c>
      <c r="F21" s="27" t="s">
        <v>18</v>
      </c>
      <c r="G21" s="29">
        <v>11151038971</v>
      </c>
      <c r="H21" s="29">
        <v>10209133962</v>
      </c>
      <c r="I21" s="30">
        <f t="shared" si="0"/>
        <v>0.9155320852658152</v>
      </c>
      <c r="J21" s="29">
        <v>10170605682</v>
      </c>
      <c r="K21" s="30">
        <f t="shared" si="1"/>
        <v>0.91207695609801309</v>
      </c>
      <c r="M21" s="31"/>
    </row>
    <row r="22" spans="1:13" ht="51" x14ac:dyDescent="0.2">
      <c r="A22" s="26" t="s">
        <v>9</v>
      </c>
      <c r="B22" s="27" t="s">
        <v>10</v>
      </c>
      <c r="C22" s="28" t="s">
        <v>19</v>
      </c>
      <c r="D22" s="26" t="s">
        <v>12</v>
      </c>
      <c r="E22" s="26" t="s">
        <v>13</v>
      </c>
      <c r="F22" s="27" t="s">
        <v>20</v>
      </c>
      <c r="G22" s="29">
        <v>13524000000</v>
      </c>
      <c r="H22" s="29">
        <v>0</v>
      </c>
      <c r="I22" s="30">
        <f t="shared" si="0"/>
        <v>0</v>
      </c>
      <c r="J22" s="29">
        <v>0</v>
      </c>
      <c r="K22" s="30">
        <f t="shared" si="1"/>
        <v>0</v>
      </c>
      <c r="M22" s="31"/>
    </row>
    <row r="23" spans="1:13" ht="51" x14ac:dyDescent="0.2">
      <c r="A23" s="26" t="s">
        <v>9</v>
      </c>
      <c r="B23" s="27" t="s">
        <v>10</v>
      </c>
      <c r="C23" s="28" t="s">
        <v>21</v>
      </c>
      <c r="D23" s="26" t="s">
        <v>12</v>
      </c>
      <c r="E23" s="26" t="s">
        <v>13</v>
      </c>
      <c r="F23" s="27" t="s">
        <v>22</v>
      </c>
      <c r="G23" s="29">
        <v>664425000</v>
      </c>
      <c r="H23" s="29">
        <v>524289028</v>
      </c>
      <c r="I23" s="30">
        <f t="shared" si="0"/>
        <v>0.78908684652142835</v>
      </c>
      <c r="J23" s="29">
        <v>491506666</v>
      </c>
      <c r="K23" s="30">
        <f t="shared" si="1"/>
        <v>0.73974739963126013</v>
      </c>
      <c r="M23" s="31"/>
    </row>
    <row r="24" spans="1:13" ht="38.25" x14ac:dyDescent="0.2">
      <c r="A24" s="26" t="s">
        <v>9</v>
      </c>
      <c r="B24" s="27" t="s">
        <v>10</v>
      </c>
      <c r="C24" s="28" t="s">
        <v>224</v>
      </c>
      <c r="D24" s="26" t="s">
        <v>12</v>
      </c>
      <c r="E24" s="26" t="s">
        <v>13</v>
      </c>
      <c r="F24" s="27" t="s">
        <v>225</v>
      </c>
      <c r="G24" s="29">
        <v>8853029</v>
      </c>
      <c r="H24" s="29">
        <v>8853029</v>
      </c>
      <c r="I24" s="30"/>
      <c r="J24" s="29">
        <v>8853029</v>
      </c>
      <c r="K24" s="30"/>
      <c r="M24" s="31"/>
    </row>
    <row r="25" spans="1:13" ht="38.25" x14ac:dyDescent="0.2">
      <c r="A25" s="26" t="s">
        <v>9</v>
      </c>
      <c r="B25" s="27" t="s">
        <v>10</v>
      </c>
      <c r="C25" s="28" t="s">
        <v>23</v>
      </c>
      <c r="D25" s="26" t="s">
        <v>12</v>
      </c>
      <c r="E25" s="26" t="s">
        <v>13</v>
      </c>
      <c r="F25" s="27" t="s">
        <v>24</v>
      </c>
      <c r="G25" s="29">
        <v>3422172000</v>
      </c>
      <c r="H25" s="29">
        <v>2762255602.3299999</v>
      </c>
      <c r="I25" s="30">
        <f t="shared" si="0"/>
        <v>0.80716445647091961</v>
      </c>
      <c r="J25" s="29">
        <v>2740772268.3299999</v>
      </c>
      <c r="K25" s="30">
        <f t="shared" si="1"/>
        <v>0.80088676674638215</v>
      </c>
      <c r="M25" s="31"/>
    </row>
    <row r="26" spans="1:13" ht="51" x14ac:dyDescent="0.2">
      <c r="A26" s="26" t="s">
        <v>9</v>
      </c>
      <c r="B26" s="27" t="s">
        <v>10</v>
      </c>
      <c r="C26" s="28" t="s">
        <v>25</v>
      </c>
      <c r="D26" s="26" t="s">
        <v>12</v>
      </c>
      <c r="E26" s="26" t="s">
        <v>13</v>
      </c>
      <c r="F26" s="27" t="s">
        <v>26</v>
      </c>
      <c r="G26" s="29">
        <v>19173436000</v>
      </c>
      <c r="H26" s="29">
        <v>17343126635</v>
      </c>
      <c r="I26" s="30">
        <f t="shared" si="0"/>
        <v>0.90453931340214655</v>
      </c>
      <c r="J26" s="29">
        <v>17343126635</v>
      </c>
      <c r="K26" s="30">
        <f t="shared" si="1"/>
        <v>0.90453931340214655</v>
      </c>
      <c r="M26" s="31"/>
    </row>
    <row r="27" spans="1:13" ht="15" x14ac:dyDescent="0.2">
      <c r="A27" s="40" t="s">
        <v>209</v>
      </c>
      <c r="B27" s="40"/>
      <c r="C27" s="40"/>
      <c r="D27" s="40"/>
      <c r="E27" s="40"/>
      <c r="F27" s="40"/>
      <c r="G27" s="12">
        <f>SUM(G19:G26)</f>
        <v>94049654000</v>
      </c>
      <c r="H27" s="12">
        <f>SUM(H19:H26)</f>
        <v>73661703249.330002</v>
      </c>
      <c r="I27" s="4">
        <f t="shared" si="0"/>
        <v>0.78322141673514289</v>
      </c>
      <c r="J27" s="12">
        <f>SUM(J19:J26)</f>
        <v>73560317972.330002</v>
      </c>
      <c r="K27" s="4">
        <f t="shared" si="1"/>
        <v>0.7821434193934409</v>
      </c>
      <c r="M27" s="14"/>
    </row>
    <row r="28" spans="1:13" ht="38.25" x14ac:dyDescent="0.2">
      <c r="A28" s="26" t="s">
        <v>9</v>
      </c>
      <c r="B28" s="27" t="s">
        <v>10</v>
      </c>
      <c r="C28" s="28" t="s">
        <v>27</v>
      </c>
      <c r="D28" s="26" t="s">
        <v>12</v>
      </c>
      <c r="E28" s="26" t="s">
        <v>13</v>
      </c>
      <c r="F28" s="27" t="s">
        <v>28</v>
      </c>
      <c r="G28" s="29">
        <v>577640000</v>
      </c>
      <c r="H28" s="29">
        <v>441516325</v>
      </c>
      <c r="I28" s="30">
        <f t="shared" si="0"/>
        <v>0.76434513710961849</v>
      </c>
      <c r="J28" s="29">
        <v>441516325</v>
      </c>
      <c r="K28" s="30">
        <f t="shared" si="1"/>
        <v>0.76434513710961849</v>
      </c>
      <c r="M28" s="31"/>
    </row>
    <row r="29" spans="1:13" ht="38.25" x14ac:dyDescent="0.2">
      <c r="A29" s="26" t="s">
        <v>9</v>
      </c>
      <c r="B29" s="27" t="s">
        <v>10</v>
      </c>
      <c r="C29" s="28" t="s">
        <v>29</v>
      </c>
      <c r="D29" s="26" t="s">
        <v>12</v>
      </c>
      <c r="E29" s="26" t="s">
        <v>13</v>
      </c>
      <c r="F29" s="27" t="s">
        <v>30</v>
      </c>
      <c r="G29" s="29">
        <v>26775910000</v>
      </c>
      <c r="H29" s="29">
        <v>25872520449.799999</v>
      </c>
      <c r="I29" s="30">
        <f t="shared" si="0"/>
        <v>0.96626110745815919</v>
      </c>
      <c r="J29" s="29">
        <v>24602582882.049999</v>
      </c>
      <c r="K29" s="30">
        <f t="shared" si="1"/>
        <v>0.91883274488336719</v>
      </c>
      <c r="M29" s="31"/>
    </row>
    <row r="30" spans="1:13" s="10" customFormat="1" ht="15" x14ac:dyDescent="0.2">
      <c r="A30" s="41" t="s">
        <v>210</v>
      </c>
      <c r="B30" s="41"/>
      <c r="C30" s="41"/>
      <c r="D30" s="41"/>
      <c r="E30" s="41"/>
      <c r="F30" s="41"/>
      <c r="G30" s="12">
        <f>SUM(G28:G29)</f>
        <v>27353550000</v>
      </c>
      <c r="H30" s="12">
        <f>SUM(H28:H29)</f>
        <v>26314036774.799999</v>
      </c>
      <c r="I30" s="4">
        <f t="shared" si="0"/>
        <v>0.96199713656179908</v>
      </c>
      <c r="J30" s="12">
        <f>SUM(J28:J29)</f>
        <v>25044099207.049999</v>
      </c>
      <c r="K30" s="4">
        <f t="shared" si="1"/>
        <v>0.91557034487479683</v>
      </c>
      <c r="M30" s="14"/>
    </row>
    <row r="31" spans="1:13" ht="51" x14ac:dyDescent="0.2">
      <c r="A31" s="26" t="s">
        <v>9</v>
      </c>
      <c r="B31" s="27" t="s">
        <v>10</v>
      </c>
      <c r="C31" s="28" t="s">
        <v>31</v>
      </c>
      <c r="D31" s="26" t="s">
        <v>12</v>
      </c>
      <c r="E31" s="26" t="s">
        <v>13</v>
      </c>
      <c r="F31" s="27" t="s">
        <v>32</v>
      </c>
      <c r="G31" s="29">
        <v>822764000</v>
      </c>
      <c r="H31" s="29">
        <v>822764000</v>
      </c>
      <c r="I31" s="30">
        <f t="shared" si="0"/>
        <v>1</v>
      </c>
      <c r="J31" s="29">
        <v>822764000</v>
      </c>
      <c r="K31" s="30">
        <f t="shared" si="1"/>
        <v>1</v>
      </c>
      <c r="M31" s="31"/>
    </row>
    <row r="32" spans="1:13" ht="38.25" x14ac:dyDescent="0.2">
      <c r="A32" s="26" t="s">
        <v>9</v>
      </c>
      <c r="B32" s="27" t="s">
        <v>10</v>
      </c>
      <c r="C32" s="28" t="s">
        <v>33</v>
      </c>
      <c r="D32" s="26" t="s">
        <v>12</v>
      </c>
      <c r="E32" s="26" t="s">
        <v>13</v>
      </c>
      <c r="F32" s="27" t="s">
        <v>34</v>
      </c>
      <c r="G32" s="29">
        <v>570002000</v>
      </c>
      <c r="H32" s="29">
        <v>570002000</v>
      </c>
      <c r="I32" s="30">
        <f t="shared" si="0"/>
        <v>1</v>
      </c>
      <c r="J32" s="29">
        <v>513001000</v>
      </c>
      <c r="K32" s="30">
        <f t="shared" si="1"/>
        <v>0.89999859649615266</v>
      </c>
      <c r="M32" s="31"/>
    </row>
    <row r="33" spans="1:13" ht="38.25" x14ac:dyDescent="0.2">
      <c r="A33" s="26" t="s">
        <v>9</v>
      </c>
      <c r="B33" s="27" t="s">
        <v>10</v>
      </c>
      <c r="C33" s="28" t="s">
        <v>35</v>
      </c>
      <c r="D33" s="26" t="s">
        <v>12</v>
      </c>
      <c r="E33" s="26" t="s">
        <v>37</v>
      </c>
      <c r="F33" s="27" t="s">
        <v>38</v>
      </c>
      <c r="G33" s="29">
        <v>9235494850</v>
      </c>
      <c r="H33" s="29">
        <v>9235494850</v>
      </c>
      <c r="I33" s="30">
        <f t="shared" si="0"/>
        <v>1</v>
      </c>
      <c r="J33" s="29">
        <v>9235494850</v>
      </c>
      <c r="K33" s="30">
        <f t="shared" si="1"/>
        <v>1</v>
      </c>
      <c r="M33" s="31"/>
    </row>
    <row r="34" spans="1:13" ht="38.25" x14ac:dyDescent="0.2">
      <c r="A34" s="26" t="s">
        <v>9</v>
      </c>
      <c r="B34" s="27" t="s">
        <v>10</v>
      </c>
      <c r="C34" s="28" t="s">
        <v>35</v>
      </c>
      <c r="D34" s="26" t="s">
        <v>36</v>
      </c>
      <c r="E34" s="26" t="s">
        <v>37</v>
      </c>
      <c r="F34" s="27" t="s">
        <v>38</v>
      </c>
      <c r="G34" s="29">
        <v>21453839000</v>
      </c>
      <c r="H34" s="29">
        <v>21453839000</v>
      </c>
      <c r="I34" s="30">
        <f t="shared" si="0"/>
        <v>1</v>
      </c>
      <c r="J34" s="29">
        <v>21453839000</v>
      </c>
      <c r="K34" s="30"/>
      <c r="M34" s="31"/>
    </row>
    <row r="35" spans="1:13" ht="38.25" x14ac:dyDescent="0.2">
      <c r="A35" s="26" t="s">
        <v>9</v>
      </c>
      <c r="B35" s="27" t="s">
        <v>10</v>
      </c>
      <c r="C35" s="28" t="s">
        <v>39</v>
      </c>
      <c r="D35" s="26" t="s">
        <v>12</v>
      </c>
      <c r="E35" s="26" t="s">
        <v>13</v>
      </c>
      <c r="F35" s="27" t="s">
        <v>40</v>
      </c>
      <c r="G35" s="29">
        <v>27355000</v>
      </c>
      <c r="H35" s="29">
        <v>27355000</v>
      </c>
      <c r="I35" s="30">
        <f t="shared" si="0"/>
        <v>1</v>
      </c>
      <c r="J35" s="29">
        <v>27355000</v>
      </c>
      <c r="K35" s="30">
        <f t="shared" si="1"/>
        <v>1</v>
      </c>
      <c r="M35" s="31"/>
    </row>
    <row r="36" spans="1:13" ht="89.25" x14ac:dyDescent="0.2">
      <c r="A36" s="26" t="s">
        <v>9</v>
      </c>
      <c r="B36" s="27" t="s">
        <v>10</v>
      </c>
      <c r="C36" s="28" t="s">
        <v>41</v>
      </c>
      <c r="D36" s="26" t="s">
        <v>12</v>
      </c>
      <c r="E36" s="26" t="s">
        <v>13</v>
      </c>
      <c r="F36" s="27" t="s">
        <v>42</v>
      </c>
      <c r="G36" s="29">
        <v>11002732485000</v>
      </c>
      <c r="H36" s="29">
        <v>11002732485000</v>
      </c>
      <c r="I36" s="30">
        <f t="shared" si="0"/>
        <v>1</v>
      </c>
      <c r="J36" s="29">
        <v>11002732485000</v>
      </c>
      <c r="K36" s="30">
        <f t="shared" si="1"/>
        <v>1</v>
      </c>
      <c r="M36" s="31"/>
    </row>
    <row r="37" spans="1:13" ht="89.25" x14ac:dyDescent="0.2">
      <c r="A37" s="26" t="s">
        <v>9</v>
      </c>
      <c r="B37" s="27" t="s">
        <v>10</v>
      </c>
      <c r="C37" s="28" t="s">
        <v>41</v>
      </c>
      <c r="D37" s="26" t="s">
        <v>36</v>
      </c>
      <c r="E37" s="26" t="s">
        <v>37</v>
      </c>
      <c r="F37" s="27" t="s">
        <v>42</v>
      </c>
      <c r="G37" s="29">
        <v>400000000000</v>
      </c>
      <c r="H37" s="29">
        <v>0</v>
      </c>
      <c r="I37" s="30">
        <f t="shared" si="0"/>
        <v>0</v>
      </c>
      <c r="J37" s="29">
        <v>0</v>
      </c>
      <c r="K37" s="30">
        <f t="shared" si="1"/>
        <v>0</v>
      </c>
      <c r="M37" s="31"/>
    </row>
    <row r="38" spans="1:13" ht="102" x14ac:dyDescent="0.2">
      <c r="A38" s="26" t="s">
        <v>9</v>
      </c>
      <c r="B38" s="27" t="s">
        <v>10</v>
      </c>
      <c r="C38" s="28" t="s">
        <v>43</v>
      </c>
      <c r="D38" s="26" t="s">
        <v>12</v>
      </c>
      <c r="E38" s="26" t="s">
        <v>13</v>
      </c>
      <c r="F38" s="27" t="s">
        <v>44</v>
      </c>
      <c r="G38" s="29">
        <v>40000000000</v>
      </c>
      <c r="H38" s="29">
        <v>10100000000</v>
      </c>
      <c r="I38" s="30">
        <f t="shared" si="0"/>
        <v>0.2525</v>
      </c>
      <c r="J38" s="29">
        <v>10100000000</v>
      </c>
      <c r="K38" s="30">
        <f t="shared" si="1"/>
        <v>0.2525</v>
      </c>
      <c r="M38" s="31"/>
    </row>
    <row r="39" spans="1:13" ht="51" x14ac:dyDescent="0.2">
      <c r="A39" s="26" t="s">
        <v>9</v>
      </c>
      <c r="B39" s="27" t="s">
        <v>10</v>
      </c>
      <c r="C39" s="28" t="s">
        <v>45</v>
      </c>
      <c r="D39" s="26" t="s">
        <v>12</v>
      </c>
      <c r="E39" s="26" t="s">
        <v>13</v>
      </c>
      <c r="F39" s="27" t="s">
        <v>46</v>
      </c>
      <c r="G39" s="29">
        <v>889401910</v>
      </c>
      <c r="H39" s="29">
        <v>873043104.88999999</v>
      </c>
      <c r="I39" s="30">
        <f t="shared" si="0"/>
        <v>0.98160695977142665</v>
      </c>
      <c r="J39" s="29">
        <v>873043104.88530004</v>
      </c>
      <c r="K39" s="30">
        <f t="shared" si="1"/>
        <v>0.98160695976614221</v>
      </c>
      <c r="M39" s="31"/>
    </row>
    <row r="40" spans="1:13" ht="51" x14ac:dyDescent="0.2">
      <c r="A40" s="26" t="s">
        <v>9</v>
      </c>
      <c r="B40" s="27" t="s">
        <v>10</v>
      </c>
      <c r="C40" s="28" t="s">
        <v>47</v>
      </c>
      <c r="D40" s="26" t="s">
        <v>12</v>
      </c>
      <c r="E40" s="26" t="s">
        <v>13</v>
      </c>
      <c r="F40" s="27" t="s">
        <v>48</v>
      </c>
      <c r="G40" s="29">
        <v>162328000</v>
      </c>
      <c r="H40" s="29">
        <v>162328000</v>
      </c>
      <c r="I40" s="30">
        <f t="shared" si="0"/>
        <v>1</v>
      </c>
      <c r="J40" s="29">
        <v>162328000</v>
      </c>
      <c r="K40" s="30">
        <f t="shared" si="1"/>
        <v>1</v>
      </c>
      <c r="M40" s="31"/>
    </row>
    <row r="41" spans="1:13" ht="76.5" x14ac:dyDescent="0.2">
      <c r="A41" s="26" t="s">
        <v>9</v>
      </c>
      <c r="B41" s="27" t="s">
        <v>10</v>
      </c>
      <c r="C41" s="28" t="s">
        <v>49</v>
      </c>
      <c r="D41" s="26" t="s">
        <v>12</v>
      </c>
      <c r="E41" s="26" t="s">
        <v>13</v>
      </c>
      <c r="F41" s="27" t="s">
        <v>50</v>
      </c>
      <c r="G41" s="29">
        <v>964033650</v>
      </c>
      <c r="H41" s="29">
        <v>0</v>
      </c>
      <c r="I41" s="30">
        <f t="shared" si="0"/>
        <v>0</v>
      </c>
      <c r="J41" s="29">
        <v>0</v>
      </c>
      <c r="K41" s="30">
        <f t="shared" si="1"/>
        <v>0</v>
      </c>
      <c r="M41" s="31"/>
    </row>
    <row r="42" spans="1:13" ht="63.75" x14ac:dyDescent="0.2">
      <c r="A42" s="26" t="s">
        <v>9</v>
      </c>
      <c r="B42" s="27" t="s">
        <v>10</v>
      </c>
      <c r="C42" s="28" t="s">
        <v>51</v>
      </c>
      <c r="D42" s="26" t="s">
        <v>36</v>
      </c>
      <c r="E42" s="26" t="s">
        <v>37</v>
      </c>
      <c r="F42" s="27" t="s">
        <v>52</v>
      </c>
      <c r="G42" s="29">
        <v>202397181</v>
      </c>
      <c r="H42" s="29">
        <v>202397181</v>
      </c>
      <c r="I42" s="30">
        <f t="shared" si="0"/>
        <v>1</v>
      </c>
      <c r="J42" s="29">
        <v>164584639.87</v>
      </c>
      <c r="K42" s="30">
        <f t="shared" si="1"/>
        <v>0.81317654256261607</v>
      </c>
      <c r="M42" s="31"/>
    </row>
    <row r="43" spans="1:13" ht="51" x14ac:dyDescent="0.2">
      <c r="A43" s="26" t="s">
        <v>9</v>
      </c>
      <c r="B43" s="27" t="s">
        <v>10</v>
      </c>
      <c r="C43" s="28" t="s">
        <v>53</v>
      </c>
      <c r="D43" s="26" t="s">
        <v>12</v>
      </c>
      <c r="E43" s="26" t="s">
        <v>13</v>
      </c>
      <c r="F43" s="27" t="s">
        <v>54</v>
      </c>
      <c r="G43" s="29">
        <v>6112674856295</v>
      </c>
      <c r="H43" s="29">
        <v>6112674856295</v>
      </c>
      <c r="I43" s="30">
        <f t="shared" si="0"/>
        <v>1</v>
      </c>
      <c r="J43" s="29">
        <v>6111254060442.5898</v>
      </c>
      <c r="K43" s="30">
        <f t="shared" si="1"/>
        <v>0.9997675656098497</v>
      </c>
      <c r="M43" s="31"/>
    </row>
    <row r="44" spans="1:13" ht="38.25" x14ac:dyDescent="0.2">
      <c r="A44" s="26" t="s">
        <v>9</v>
      </c>
      <c r="B44" s="27" t="s">
        <v>10</v>
      </c>
      <c r="C44" s="28" t="s">
        <v>55</v>
      </c>
      <c r="D44" s="26" t="s">
        <v>56</v>
      </c>
      <c r="E44" s="26" t="s">
        <v>13</v>
      </c>
      <c r="F44" s="27" t="s">
        <v>57</v>
      </c>
      <c r="G44" s="29">
        <v>3218264135</v>
      </c>
      <c r="H44" s="29">
        <v>3218264135</v>
      </c>
      <c r="I44" s="30">
        <f t="shared" si="0"/>
        <v>1</v>
      </c>
      <c r="J44" s="29">
        <v>2585038700.3099999</v>
      </c>
      <c r="K44" s="30">
        <f t="shared" si="1"/>
        <v>0.80324006727620567</v>
      </c>
      <c r="M44" s="31"/>
    </row>
    <row r="45" spans="1:13" ht="76.5" x14ac:dyDescent="0.2">
      <c r="A45" s="26" t="s">
        <v>9</v>
      </c>
      <c r="B45" s="27" t="s">
        <v>10</v>
      </c>
      <c r="C45" s="28" t="s">
        <v>58</v>
      </c>
      <c r="D45" s="26" t="s">
        <v>12</v>
      </c>
      <c r="E45" s="26" t="s">
        <v>13</v>
      </c>
      <c r="F45" s="27" t="s">
        <v>59</v>
      </c>
      <c r="G45" s="29">
        <v>257609255949</v>
      </c>
      <c r="H45" s="29">
        <v>257609255949</v>
      </c>
      <c r="I45" s="30">
        <f t="shared" si="0"/>
        <v>1</v>
      </c>
      <c r="J45" s="29">
        <v>233367938696.54001</v>
      </c>
      <c r="K45" s="30">
        <f t="shared" si="1"/>
        <v>0.9058988887524323</v>
      </c>
      <c r="M45" s="31"/>
    </row>
    <row r="46" spans="1:13" ht="51" x14ac:dyDescent="0.2">
      <c r="A46" s="26" t="s">
        <v>9</v>
      </c>
      <c r="B46" s="27" t="s">
        <v>10</v>
      </c>
      <c r="C46" s="28" t="s">
        <v>60</v>
      </c>
      <c r="D46" s="26" t="s">
        <v>56</v>
      </c>
      <c r="E46" s="26" t="s">
        <v>37</v>
      </c>
      <c r="F46" s="27" t="s">
        <v>61</v>
      </c>
      <c r="G46" s="29">
        <v>8495023880</v>
      </c>
      <c r="H46" s="29">
        <v>0</v>
      </c>
      <c r="I46" s="30">
        <f t="shared" si="0"/>
        <v>0</v>
      </c>
      <c r="J46" s="29">
        <v>0</v>
      </c>
      <c r="K46" s="30">
        <f t="shared" si="1"/>
        <v>0</v>
      </c>
      <c r="M46" s="31"/>
    </row>
    <row r="47" spans="1:13" ht="63.75" x14ac:dyDescent="0.2">
      <c r="A47" s="26" t="s">
        <v>9</v>
      </c>
      <c r="B47" s="27" t="s">
        <v>10</v>
      </c>
      <c r="C47" s="28" t="s">
        <v>62</v>
      </c>
      <c r="D47" s="26" t="s">
        <v>56</v>
      </c>
      <c r="E47" s="26" t="s">
        <v>37</v>
      </c>
      <c r="F47" s="27" t="s">
        <v>63</v>
      </c>
      <c r="G47" s="29">
        <v>307950643</v>
      </c>
      <c r="H47" s="29">
        <v>307950643</v>
      </c>
      <c r="I47" s="30">
        <f t="shared" si="0"/>
        <v>1</v>
      </c>
      <c r="J47" s="29">
        <v>264546326.94999999</v>
      </c>
      <c r="K47" s="30">
        <f t="shared" si="1"/>
        <v>0.85905430939463889</v>
      </c>
      <c r="M47" s="31"/>
    </row>
    <row r="48" spans="1:13" ht="51" x14ac:dyDescent="0.2">
      <c r="A48" s="26" t="s">
        <v>9</v>
      </c>
      <c r="B48" s="27" t="s">
        <v>10</v>
      </c>
      <c r="C48" s="28" t="s">
        <v>64</v>
      </c>
      <c r="D48" s="26" t="s">
        <v>56</v>
      </c>
      <c r="E48" s="26" t="s">
        <v>37</v>
      </c>
      <c r="F48" s="27" t="s">
        <v>65</v>
      </c>
      <c r="G48" s="29">
        <v>11753624368</v>
      </c>
      <c r="H48" s="29">
        <v>11753624368</v>
      </c>
      <c r="I48" s="30">
        <f t="shared" si="0"/>
        <v>1</v>
      </c>
      <c r="J48" s="29">
        <v>5626567339.9899998</v>
      </c>
      <c r="K48" s="30">
        <f t="shared" si="1"/>
        <v>0.47870913378078445</v>
      </c>
      <c r="M48" s="31"/>
    </row>
    <row r="49" spans="1:13" ht="51" x14ac:dyDescent="0.2">
      <c r="A49" s="26" t="s">
        <v>9</v>
      </c>
      <c r="B49" s="27" t="s">
        <v>10</v>
      </c>
      <c r="C49" s="28" t="s">
        <v>66</v>
      </c>
      <c r="D49" s="26" t="s">
        <v>56</v>
      </c>
      <c r="E49" s="26" t="s">
        <v>13</v>
      </c>
      <c r="F49" s="27" t="s">
        <v>67</v>
      </c>
      <c r="G49" s="29">
        <v>23191666808</v>
      </c>
      <c r="H49" s="29">
        <v>23191666808</v>
      </c>
      <c r="I49" s="30">
        <f t="shared" si="0"/>
        <v>1</v>
      </c>
      <c r="J49" s="29">
        <v>18503445130.16</v>
      </c>
      <c r="K49" s="30">
        <f t="shared" si="1"/>
        <v>0.79784886887807516</v>
      </c>
      <c r="M49" s="31"/>
    </row>
    <row r="50" spans="1:13" ht="76.5" x14ac:dyDescent="0.2">
      <c r="A50" s="26" t="s">
        <v>9</v>
      </c>
      <c r="B50" s="27" t="s">
        <v>10</v>
      </c>
      <c r="C50" s="28" t="s">
        <v>68</v>
      </c>
      <c r="D50" s="26" t="s">
        <v>12</v>
      </c>
      <c r="E50" s="26" t="s">
        <v>13</v>
      </c>
      <c r="F50" s="27" t="s">
        <v>69</v>
      </c>
      <c r="G50" s="29">
        <v>641579781109</v>
      </c>
      <c r="H50" s="29">
        <v>641579781109</v>
      </c>
      <c r="I50" s="30">
        <f t="shared" si="0"/>
        <v>1</v>
      </c>
      <c r="J50" s="29">
        <v>608404548466.05005</v>
      </c>
      <c r="K50" s="30">
        <f t="shared" si="1"/>
        <v>0.9482913370717434</v>
      </c>
      <c r="M50" s="31"/>
    </row>
    <row r="51" spans="1:13" ht="76.5" x14ac:dyDescent="0.2">
      <c r="A51" s="26" t="s">
        <v>9</v>
      </c>
      <c r="B51" s="27" t="s">
        <v>10</v>
      </c>
      <c r="C51" s="28" t="s">
        <v>70</v>
      </c>
      <c r="D51" s="26" t="s">
        <v>12</v>
      </c>
      <c r="E51" s="26" t="s">
        <v>13</v>
      </c>
      <c r="F51" s="27" t="s">
        <v>71</v>
      </c>
      <c r="G51" s="29">
        <v>5086000000</v>
      </c>
      <c r="H51" s="29">
        <v>5086000000</v>
      </c>
      <c r="I51" s="30">
        <f t="shared" si="0"/>
        <v>1</v>
      </c>
      <c r="J51" s="29">
        <v>3487057332</v>
      </c>
      <c r="K51" s="30">
        <f t="shared" si="1"/>
        <v>0.68561882265041285</v>
      </c>
      <c r="M51" s="31"/>
    </row>
    <row r="52" spans="1:13" ht="51" x14ac:dyDescent="0.2">
      <c r="A52" s="26" t="s">
        <v>9</v>
      </c>
      <c r="B52" s="27" t="s">
        <v>10</v>
      </c>
      <c r="C52" s="28" t="s">
        <v>72</v>
      </c>
      <c r="D52" s="26" t="s">
        <v>12</v>
      </c>
      <c r="E52" s="26" t="s">
        <v>13</v>
      </c>
      <c r="F52" s="27" t="s">
        <v>73</v>
      </c>
      <c r="G52" s="29">
        <v>29750000000</v>
      </c>
      <c r="H52" s="29">
        <v>29750000000</v>
      </c>
      <c r="I52" s="30">
        <f t="shared" si="0"/>
        <v>1</v>
      </c>
      <c r="J52" s="29">
        <v>27830492259</v>
      </c>
      <c r="K52" s="30">
        <f t="shared" si="1"/>
        <v>0.93547873139495796</v>
      </c>
      <c r="M52" s="31"/>
    </row>
    <row r="53" spans="1:13" ht="63.75" x14ac:dyDescent="0.2">
      <c r="A53" s="26" t="s">
        <v>9</v>
      </c>
      <c r="B53" s="27" t="s">
        <v>10</v>
      </c>
      <c r="C53" s="28" t="s">
        <v>74</v>
      </c>
      <c r="D53" s="26" t="s">
        <v>56</v>
      </c>
      <c r="E53" s="26" t="s">
        <v>13</v>
      </c>
      <c r="F53" s="27" t="s">
        <v>75</v>
      </c>
      <c r="G53" s="29">
        <v>90000000</v>
      </c>
      <c r="H53" s="29">
        <v>90000000</v>
      </c>
      <c r="I53" s="30">
        <f t="shared" si="0"/>
        <v>1</v>
      </c>
      <c r="J53" s="29">
        <v>63679988</v>
      </c>
      <c r="K53" s="30">
        <f t="shared" si="1"/>
        <v>0.70755542222222223</v>
      </c>
      <c r="M53" s="31"/>
    </row>
    <row r="54" spans="1:13" ht="63.75" x14ac:dyDescent="0.2">
      <c r="A54" s="26" t="s">
        <v>9</v>
      </c>
      <c r="B54" s="27" t="s">
        <v>10</v>
      </c>
      <c r="C54" s="28" t="s">
        <v>74</v>
      </c>
      <c r="D54" s="26" t="s">
        <v>12</v>
      </c>
      <c r="E54" s="26" t="s">
        <v>13</v>
      </c>
      <c r="F54" s="27" t="s">
        <v>75</v>
      </c>
      <c r="G54" s="29">
        <v>68485734</v>
      </c>
      <c r="H54" s="29">
        <v>68485734</v>
      </c>
      <c r="I54" s="30">
        <f t="shared" si="0"/>
        <v>1</v>
      </c>
      <c r="J54" s="29">
        <v>68221976.290000007</v>
      </c>
      <c r="K54" s="30"/>
      <c r="M54" s="31"/>
    </row>
    <row r="55" spans="1:13" ht="63.75" x14ac:dyDescent="0.2">
      <c r="A55" s="26" t="s">
        <v>9</v>
      </c>
      <c r="B55" s="27" t="s">
        <v>10</v>
      </c>
      <c r="C55" s="28" t="s">
        <v>76</v>
      </c>
      <c r="D55" s="26" t="s">
        <v>12</v>
      </c>
      <c r="E55" s="26" t="s">
        <v>13</v>
      </c>
      <c r="F55" s="27" t="s">
        <v>77</v>
      </c>
      <c r="G55" s="29">
        <v>4997600607</v>
      </c>
      <c r="H55" s="29">
        <v>4997600607</v>
      </c>
      <c r="I55" s="30">
        <f t="shared" si="0"/>
        <v>1</v>
      </c>
      <c r="J55" s="29">
        <v>4056752946.3899999</v>
      </c>
      <c r="K55" s="30">
        <f t="shared" ref="K55:K89" si="2">+J55/G55</f>
        <v>0.81174012599322543</v>
      </c>
      <c r="M55" s="31"/>
    </row>
    <row r="56" spans="1:13" ht="51" x14ac:dyDescent="0.2">
      <c r="A56" s="26" t="s">
        <v>9</v>
      </c>
      <c r="B56" s="27" t="s">
        <v>10</v>
      </c>
      <c r="C56" s="28" t="s">
        <v>78</v>
      </c>
      <c r="D56" s="26" t="s">
        <v>12</v>
      </c>
      <c r="E56" s="26" t="s">
        <v>13</v>
      </c>
      <c r="F56" s="27" t="s">
        <v>79</v>
      </c>
      <c r="G56" s="29">
        <v>48802999946</v>
      </c>
      <c r="H56" s="29">
        <v>48802999946</v>
      </c>
      <c r="I56" s="30">
        <f t="shared" si="0"/>
        <v>1</v>
      </c>
      <c r="J56" s="29">
        <v>47902643795.580002</v>
      </c>
      <c r="K56" s="30">
        <f t="shared" si="2"/>
        <v>0.98155121301116255</v>
      </c>
      <c r="M56" s="31"/>
    </row>
    <row r="57" spans="1:13" ht="51" x14ac:dyDescent="0.2">
      <c r="A57" s="26" t="s">
        <v>9</v>
      </c>
      <c r="B57" s="27" t="s">
        <v>10</v>
      </c>
      <c r="C57" s="28" t="s">
        <v>80</v>
      </c>
      <c r="D57" s="26" t="s">
        <v>12</v>
      </c>
      <c r="E57" s="26" t="s">
        <v>13</v>
      </c>
      <c r="F57" s="27" t="s">
        <v>81</v>
      </c>
      <c r="G57" s="29">
        <v>498505500</v>
      </c>
      <c r="H57" s="29">
        <v>498505500</v>
      </c>
      <c r="I57" s="30">
        <f t="shared" si="0"/>
        <v>1</v>
      </c>
      <c r="J57" s="29">
        <v>337333659.30000001</v>
      </c>
      <c r="K57" s="30">
        <f t="shared" si="2"/>
        <v>0.67668994484514211</v>
      </c>
      <c r="M57" s="31"/>
    </row>
    <row r="58" spans="1:13" ht="51" x14ac:dyDescent="0.2">
      <c r="A58" s="26" t="s">
        <v>9</v>
      </c>
      <c r="B58" s="27" t="s">
        <v>10</v>
      </c>
      <c r="C58" s="28" t="s">
        <v>82</v>
      </c>
      <c r="D58" s="26" t="s">
        <v>12</v>
      </c>
      <c r="E58" s="26" t="s">
        <v>13</v>
      </c>
      <c r="F58" s="27" t="s">
        <v>83</v>
      </c>
      <c r="G58" s="29">
        <v>402902948501</v>
      </c>
      <c r="H58" s="29">
        <v>402902948501</v>
      </c>
      <c r="I58" s="30">
        <f t="shared" si="0"/>
        <v>1</v>
      </c>
      <c r="J58" s="29">
        <v>402742495582.07001</v>
      </c>
      <c r="K58" s="30">
        <f t="shared" si="2"/>
        <v>0.99960175789349037</v>
      </c>
      <c r="M58" s="31"/>
    </row>
    <row r="59" spans="1:13" ht="51" x14ac:dyDescent="0.2">
      <c r="A59" s="26" t="s">
        <v>9</v>
      </c>
      <c r="B59" s="27" t="s">
        <v>10</v>
      </c>
      <c r="C59" s="28" t="s">
        <v>82</v>
      </c>
      <c r="D59" s="26" t="s">
        <v>36</v>
      </c>
      <c r="E59" s="26" t="s">
        <v>37</v>
      </c>
      <c r="F59" s="27" t="s">
        <v>83</v>
      </c>
      <c r="G59" s="29">
        <v>149797602819</v>
      </c>
      <c r="H59" s="29">
        <v>0</v>
      </c>
      <c r="I59" s="30">
        <f t="shared" si="0"/>
        <v>0</v>
      </c>
      <c r="J59" s="29">
        <v>0</v>
      </c>
      <c r="K59" s="30">
        <f t="shared" si="2"/>
        <v>0</v>
      </c>
      <c r="M59" s="31"/>
    </row>
    <row r="60" spans="1:13" ht="89.25" x14ac:dyDescent="0.2">
      <c r="A60" s="26" t="s">
        <v>9</v>
      </c>
      <c r="B60" s="27" t="s">
        <v>10</v>
      </c>
      <c r="C60" s="28" t="s">
        <v>84</v>
      </c>
      <c r="D60" s="26" t="s">
        <v>12</v>
      </c>
      <c r="E60" s="26" t="s">
        <v>13</v>
      </c>
      <c r="F60" s="27" t="s">
        <v>85</v>
      </c>
      <c r="G60" s="29">
        <v>157008460</v>
      </c>
      <c r="H60" s="29">
        <v>157008460</v>
      </c>
      <c r="I60" s="30">
        <f t="shared" si="0"/>
        <v>1</v>
      </c>
      <c r="J60" s="29">
        <v>137343939.87</v>
      </c>
      <c r="K60" s="30">
        <f t="shared" si="2"/>
        <v>0.87475502829592755</v>
      </c>
      <c r="M60" s="31"/>
    </row>
    <row r="61" spans="1:13" ht="63.75" x14ac:dyDescent="0.2">
      <c r="A61" s="26" t="s">
        <v>9</v>
      </c>
      <c r="B61" s="27" t="s">
        <v>10</v>
      </c>
      <c r="C61" s="28" t="s">
        <v>86</v>
      </c>
      <c r="D61" s="26" t="s">
        <v>12</v>
      </c>
      <c r="E61" s="26" t="s">
        <v>13</v>
      </c>
      <c r="F61" s="27" t="s">
        <v>87</v>
      </c>
      <c r="G61" s="29">
        <v>7000000</v>
      </c>
      <c r="H61" s="29">
        <v>7000000</v>
      </c>
      <c r="I61" s="30"/>
      <c r="J61" s="29">
        <v>5477735.5499999998</v>
      </c>
      <c r="K61" s="30"/>
      <c r="M61" s="31"/>
    </row>
    <row r="62" spans="1:13" ht="63.75" x14ac:dyDescent="0.2">
      <c r="A62" s="26" t="s">
        <v>9</v>
      </c>
      <c r="B62" s="27" t="s">
        <v>10</v>
      </c>
      <c r="C62" s="28" t="s">
        <v>86</v>
      </c>
      <c r="D62" s="26" t="s">
        <v>56</v>
      </c>
      <c r="E62" s="26" t="s">
        <v>13</v>
      </c>
      <c r="F62" s="27" t="s">
        <v>87</v>
      </c>
      <c r="G62" s="29">
        <v>445619100</v>
      </c>
      <c r="H62" s="29">
        <v>445619100</v>
      </c>
      <c r="I62" s="30">
        <f t="shared" si="0"/>
        <v>1</v>
      </c>
      <c r="J62" s="29">
        <v>445581301.38</v>
      </c>
      <c r="K62" s="30">
        <f t="shared" si="2"/>
        <v>0.99991517728930379</v>
      </c>
      <c r="M62" s="31"/>
    </row>
    <row r="63" spans="1:13" ht="76.5" x14ac:dyDescent="0.2">
      <c r="A63" s="26" t="s">
        <v>9</v>
      </c>
      <c r="B63" s="27" t="s">
        <v>10</v>
      </c>
      <c r="C63" s="28" t="s">
        <v>226</v>
      </c>
      <c r="D63" s="26" t="s">
        <v>12</v>
      </c>
      <c r="E63" s="26" t="s">
        <v>37</v>
      </c>
      <c r="F63" s="27" t="s">
        <v>227</v>
      </c>
      <c r="G63" s="29">
        <v>6000000000</v>
      </c>
      <c r="H63" s="29">
        <v>6000000000</v>
      </c>
      <c r="I63" s="30"/>
      <c r="J63" s="29">
        <v>4251607833.4000001</v>
      </c>
      <c r="K63" s="30"/>
      <c r="M63" s="31"/>
    </row>
    <row r="64" spans="1:13" ht="76.5" x14ac:dyDescent="0.2">
      <c r="A64" s="26" t="s">
        <v>9</v>
      </c>
      <c r="B64" s="27" t="s">
        <v>10</v>
      </c>
      <c r="C64" s="28" t="s">
        <v>88</v>
      </c>
      <c r="D64" s="26" t="s">
        <v>12</v>
      </c>
      <c r="E64" s="26" t="s">
        <v>13</v>
      </c>
      <c r="F64" s="27" t="s">
        <v>89</v>
      </c>
      <c r="G64" s="29">
        <v>83972900611</v>
      </c>
      <c r="H64" s="29">
        <v>83972900611</v>
      </c>
      <c r="I64" s="30">
        <f t="shared" si="0"/>
        <v>1</v>
      </c>
      <c r="J64" s="29">
        <v>72605779770.369995</v>
      </c>
      <c r="K64" s="30">
        <f t="shared" si="2"/>
        <v>0.86463346201070757</v>
      </c>
      <c r="M64" s="31"/>
    </row>
    <row r="65" spans="1:14" ht="76.5" x14ac:dyDescent="0.2">
      <c r="A65" s="26" t="s">
        <v>9</v>
      </c>
      <c r="B65" s="27" t="s">
        <v>10</v>
      </c>
      <c r="C65" s="28" t="s">
        <v>90</v>
      </c>
      <c r="D65" s="26" t="s">
        <v>56</v>
      </c>
      <c r="E65" s="26" t="s">
        <v>13</v>
      </c>
      <c r="F65" s="27" t="s">
        <v>91</v>
      </c>
      <c r="G65" s="29">
        <v>45006618380</v>
      </c>
      <c r="H65" s="29">
        <v>45006618380</v>
      </c>
      <c r="I65" s="30">
        <f t="shared" si="0"/>
        <v>1</v>
      </c>
      <c r="J65" s="29">
        <v>43160082393.790001</v>
      </c>
      <c r="K65" s="30">
        <f t="shared" si="2"/>
        <v>0.95897190118530296</v>
      </c>
      <c r="M65" s="31"/>
    </row>
    <row r="66" spans="1:14" ht="76.5" x14ac:dyDescent="0.2">
      <c r="A66" s="26" t="s">
        <v>9</v>
      </c>
      <c r="B66" s="27" t="s">
        <v>10</v>
      </c>
      <c r="C66" s="28" t="s">
        <v>92</v>
      </c>
      <c r="D66" s="26" t="s">
        <v>12</v>
      </c>
      <c r="E66" s="26" t="s">
        <v>13</v>
      </c>
      <c r="F66" s="27" t="s">
        <v>93</v>
      </c>
      <c r="G66" s="29">
        <v>12773230436</v>
      </c>
      <c r="H66" s="29">
        <v>12773230436</v>
      </c>
      <c r="I66" s="30">
        <f t="shared" si="0"/>
        <v>1</v>
      </c>
      <c r="J66" s="29">
        <v>8398274412.9899998</v>
      </c>
      <c r="K66" s="30">
        <f t="shared" si="2"/>
        <v>0.65749024532747413</v>
      </c>
      <c r="M66" s="31"/>
    </row>
    <row r="67" spans="1:14" ht="76.5" x14ac:dyDescent="0.2">
      <c r="A67" s="26" t="s">
        <v>9</v>
      </c>
      <c r="B67" s="27" t="s">
        <v>10</v>
      </c>
      <c r="C67" s="28" t="s">
        <v>94</v>
      </c>
      <c r="D67" s="26" t="s">
        <v>56</v>
      </c>
      <c r="E67" s="26" t="s">
        <v>13</v>
      </c>
      <c r="F67" s="27" t="s">
        <v>95</v>
      </c>
      <c r="G67" s="29">
        <v>640780442630</v>
      </c>
      <c r="H67" s="29">
        <v>640780442630</v>
      </c>
      <c r="I67" s="30">
        <f t="shared" si="0"/>
        <v>1</v>
      </c>
      <c r="J67" s="29">
        <v>0</v>
      </c>
      <c r="K67" s="30">
        <f t="shared" si="2"/>
        <v>0</v>
      </c>
      <c r="M67" s="31"/>
    </row>
    <row r="68" spans="1:14" ht="89.25" x14ac:dyDescent="0.2">
      <c r="A68" s="26" t="s">
        <v>9</v>
      </c>
      <c r="B68" s="27" t="s">
        <v>10</v>
      </c>
      <c r="C68" s="28" t="s">
        <v>96</v>
      </c>
      <c r="D68" s="26" t="s">
        <v>56</v>
      </c>
      <c r="E68" s="26" t="s">
        <v>13</v>
      </c>
      <c r="F68" s="27" t="s">
        <v>97</v>
      </c>
      <c r="G68" s="29">
        <v>1562229840</v>
      </c>
      <c r="H68" s="29">
        <v>1562229840</v>
      </c>
      <c r="I68" s="30">
        <f t="shared" si="0"/>
        <v>1</v>
      </c>
      <c r="J68" s="29">
        <v>0</v>
      </c>
      <c r="K68" s="30">
        <f t="shared" si="2"/>
        <v>0</v>
      </c>
      <c r="M68" s="31"/>
      <c r="N68" s="32"/>
    </row>
    <row r="69" spans="1:14" ht="76.5" x14ac:dyDescent="0.2">
      <c r="A69" s="26" t="s">
        <v>9</v>
      </c>
      <c r="B69" s="27" t="s">
        <v>10</v>
      </c>
      <c r="C69" s="28" t="s">
        <v>98</v>
      </c>
      <c r="D69" s="26" t="s">
        <v>56</v>
      </c>
      <c r="E69" s="26" t="s">
        <v>13</v>
      </c>
      <c r="F69" s="27" t="s">
        <v>99</v>
      </c>
      <c r="G69" s="29">
        <v>47517300</v>
      </c>
      <c r="H69" s="29">
        <v>47517300</v>
      </c>
      <c r="I69" s="30">
        <f t="shared" si="0"/>
        <v>1</v>
      </c>
      <c r="J69" s="29">
        <v>0</v>
      </c>
      <c r="K69" s="30">
        <f t="shared" si="2"/>
        <v>0</v>
      </c>
      <c r="M69" s="31"/>
      <c r="N69" s="32"/>
    </row>
    <row r="70" spans="1:14" ht="89.25" x14ac:dyDescent="0.2">
      <c r="A70" s="26" t="s">
        <v>9</v>
      </c>
      <c r="B70" s="27" t="s">
        <v>10</v>
      </c>
      <c r="C70" s="28" t="s">
        <v>100</v>
      </c>
      <c r="D70" s="26" t="s">
        <v>56</v>
      </c>
      <c r="E70" s="26" t="s">
        <v>13</v>
      </c>
      <c r="F70" s="27" t="s">
        <v>101</v>
      </c>
      <c r="G70" s="29">
        <v>2355388140</v>
      </c>
      <c r="H70" s="29">
        <v>2355388140</v>
      </c>
      <c r="I70" s="30">
        <f t="shared" si="0"/>
        <v>1</v>
      </c>
      <c r="J70" s="29">
        <v>0</v>
      </c>
      <c r="K70" s="30">
        <f t="shared" si="2"/>
        <v>0</v>
      </c>
      <c r="M70" s="31"/>
      <c r="N70" s="32"/>
    </row>
    <row r="71" spans="1:14" ht="89.25" x14ac:dyDescent="0.2">
      <c r="A71" s="26" t="s">
        <v>9</v>
      </c>
      <c r="B71" s="27" t="s">
        <v>10</v>
      </c>
      <c r="C71" s="28" t="s">
        <v>102</v>
      </c>
      <c r="D71" s="26" t="s">
        <v>56</v>
      </c>
      <c r="E71" s="26" t="s">
        <v>13</v>
      </c>
      <c r="F71" s="27" t="s">
        <v>103</v>
      </c>
      <c r="G71" s="29">
        <v>6214027180</v>
      </c>
      <c r="H71" s="29">
        <v>6214027180</v>
      </c>
      <c r="I71" s="30">
        <f t="shared" si="0"/>
        <v>1</v>
      </c>
      <c r="J71" s="29">
        <v>0</v>
      </c>
      <c r="K71" s="30">
        <f t="shared" si="2"/>
        <v>0</v>
      </c>
      <c r="M71" s="31"/>
      <c r="N71" s="32"/>
    </row>
    <row r="72" spans="1:14" ht="89.25" x14ac:dyDescent="0.2">
      <c r="A72" s="26" t="s">
        <v>9</v>
      </c>
      <c r="B72" s="27" t="s">
        <v>10</v>
      </c>
      <c r="C72" s="28" t="s">
        <v>104</v>
      </c>
      <c r="D72" s="26" t="s">
        <v>56</v>
      </c>
      <c r="E72" s="26" t="s">
        <v>13</v>
      </c>
      <c r="F72" s="27" t="s">
        <v>105</v>
      </c>
      <c r="G72" s="29">
        <v>378802480</v>
      </c>
      <c r="H72" s="29">
        <v>378802480</v>
      </c>
      <c r="I72" s="30">
        <f t="shared" si="0"/>
        <v>1</v>
      </c>
      <c r="J72" s="29">
        <v>0</v>
      </c>
      <c r="K72" s="30">
        <f t="shared" si="2"/>
        <v>0</v>
      </c>
      <c r="M72" s="31"/>
      <c r="N72" s="32"/>
    </row>
    <row r="73" spans="1:14" ht="89.25" x14ac:dyDescent="0.2">
      <c r="A73" s="26" t="s">
        <v>9</v>
      </c>
      <c r="B73" s="27" t="s">
        <v>10</v>
      </c>
      <c r="C73" s="28" t="s">
        <v>106</v>
      </c>
      <c r="D73" s="26" t="s">
        <v>56</v>
      </c>
      <c r="E73" s="26" t="s">
        <v>13</v>
      </c>
      <c r="F73" s="27" t="s">
        <v>107</v>
      </c>
      <c r="G73" s="29">
        <v>275244330</v>
      </c>
      <c r="H73" s="29">
        <v>275244330</v>
      </c>
      <c r="I73" s="30">
        <f t="shared" si="0"/>
        <v>1</v>
      </c>
      <c r="J73" s="29">
        <v>0</v>
      </c>
      <c r="K73" s="30">
        <f t="shared" si="2"/>
        <v>0</v>
      </c>
      <c r="M73" s="31"/>
      <c r="N73" s="32"/>
    </row>
    <row r="74" spans="1:14" ht="89.25" x14ac:dyDescent="0.2">
      <c r="A74" s="26" t="s">
        <v>9</v>
      </c>
      <c r="B74" s="27" t="s">
        <v>10</v>
      </c>
      <c r="C74" s="28" t="s">
        <v>108</v>
      </c>
      <c r="D74" s="26" t="s">
        <v>56</v>
      </c>
      <c r="E74" s="26" t="s">
        <v>13</v>
      </c>
      <c r="F74" s="27" t="s">
        <v>109</v>
      </c>
      <c r="G74" s="29">
        <v>18193410</v>
      </c>
      <c r="H74" s="29">
        <v>18193410</v>
      </c>
      <c r="I74" s="30">
        <f t="shared" si="0"/>
        <v>1</v>
      </c>
      <c r="J74" s="29">
        <v>0</v>
      </c>
      <c r="K74" s="30">
        <f t="shared" si="2"/>
        <v>0</v>
      </c>
      <c r="M74" s="31"/>
      <c r="N74" s="32"/>
    </row>
    <row r="75" spans="1:14" ht="51" x14ac:dyDescent="0.2">
      <c r="A75" s="26" t="s">
        <v>9</v>
      </c>
      <c r="B75" s="27" t="s">
        <v>10</v>
      </c>
      <c r="C75" s="28" t="s">
        <v>110</v>
      </c>
      <c r="D75" s="26" t="s">
        <v>12</v>
      </c>
      <c r="E75" s="26" t="s">
        <v>13</v>
      </c>
      <c r="F75" s="27" t="s">
        <v>111</v>
      </c>
      <c r="G75" s="29">
        <v>854106483</v>
      </c>
      <c r="H75" s="29">
        <v>854106483</v>
      </c>
      <c r="I75" s="30">
        <f t="shared" si="0"/>
        <v>1</v>
      </c>
      <c r="J75" s="29">
        <v>522394539.66000003</v>
      </c>
      <c r="K75" s="30">
        <f t="shared" si="2"/>
        <v>0.61162694588749544</v>
      </c>
      <c r="M75" s="31"/>
      <c r="N75" s="32"/>
    </row>
    <row r="76" spans="1:14" ht="63.75" x14ac:dyDescent="0.2">
      <c r="A76" s="26" t="s">
        <v>9</v>
      </c>
      <c r="B76" s="27" t="s">
        <v>10</v>
      </c>
      <c r="C76" s="28" t="s">
        <v>112</v>
      </c>
      <c r="D76" s="26" t="s">
        <v>12</v>
      </c>
      <c r="E76" s="26" t="s">
        <v>13</v>
      </c>
      <c r="F76" s="27" t="s">
        <v>113</v>
      </c>
      <c r="G76" s="29">
        <v>2628734931</v>
      </c>
      <c r="H76" s="29">
        <v>2628734931</v>
      </c>
      <c r="I76" s="30">
        <f t="shared" si="0"/>
        <v>1</v>
      </c>
      <c r="J76" s="29">
        <v>0</v>
      </c>
      <c r="K76" s="30">
        <f t="shared" si="2"/>
        <v>0</v>
      </c>
      <c r="M76" s="31"/>
      <c r="N76" s="32"/>
    </row>
    <row r="77" spans="1:14" ht="76.5" x14ac:dyDescent="0.2">
      <c r="A77" s="26" t="s">
        <v>9</v>
      </c>
      <c r="B77" s="27" t="s">
        <v>10</v>
      </c>
      <c r="C77" s="28" t="s">
        <v>114</v>
      </c>
      <c r="D77" s="26" t="s">
        <v>12</v>
      </c>
      <c r="E77" s="26" t="s">
        <v>13</v>
      </c>
      <c r="F77" s="27" t="s">
        <v>115</v>
      </c>
      <c r="G77" s="29">
        <v>33614008375</v>
      </c>
      <c r="H77" s="29">
        <v>33614008375</v>
      </c>
      <c r="I77" s="30">
        <f t="shared" si="0"/>
        <v>1</v>
      </c>
      <c r="J77" s="29">
        <v>0</v>
      </c>
      <c r="K77" s="30">
        <f t="shared" si="2"/>
        <v>0</v>
      </c>
      <c r="M77" s="31"/>
      <c r="N77" s="32"/>
    </row>
    <row r="78" spans="1:14" ht="102" x14ac:dyDescent="0.2">
      <c r="A78" s="26" t="s">
        <v>9</v>
      </c>
      <c r="B78" s="27" t="s">
        <v>10</v>
      </c>
      <c r="C78" s="28" t="s">
        <v>116</v>
      </c>
      <c r="D78" s="26" t="s">
        <v>12</v>
      </c>
      <c r="E78" s="26" t="s">
        <v>13</v>
      </c>
      <c r="F78" s="27" t="s">
        <v>117</v>
      </c>
      <c r="G78" s="29">
        <v>6314498328</v>
      </c>
      <c r="H78" s="29">
        <v>6314498328</v>
      </c>
      <c r="I78" s="30">
        <f t="shared" si="0"/>
        <v>1</v>
      </c>
      <c r="J78" s="29">
        <v>0</v>
      </c>
      <c r="K78" s="30">
        <f t="shared" si="2"/>
        <v>0</v>
      </c>
      <c r="M78" s="31"/>
      <c r="N78" s="32"/>
    </row>
    <row r="79" spans="1:14" ht="76.5" x14ac:dyDescent="0.2">
      <c r="A79" s="26" t="s">
        <v>9</v>
      </c>
      <c r="B79" s="27" t="s">
        <v>10</v>
      </c>
      <c r="C79" s="28" t="s">
        <v>118</v>
      </c>
      <c r="D79" s="26" t="s">
        <v>12</v>
      </c>
      <c r="E79" s="26" t="s">
        <v>13</v>
      </c>
      <c r="F79" s="27" t="s">
        <v>119</v>
      </c>
      <c r="G79" s="29">
        <v>4629438729</v>
      </c>
      <c r="H79" s="29">
        <v>4629438729</v>
      </c>
      <c r="I79" s="30">
        <f t="shared" si="0"/>
        <v>1</v>
      </c>
      <c r="J79" s="29">
        <v>0</v>
      </c>
      <c r="K79" s="30">
        <f t="shared" si="2"/>
        <v>0</v>
      </c>
      <c r="M79" s="31"/>
      <c r="N79" s="32"/>
    </row>
    <row r="80" spans="1:14" ht="63.75" x14ac:dyDescent="0.2">
      <c r="A80" s="26" t="s">
        <v>9</v>
      </c>
      <c r="B80" s="27" t="s">
        <v>10</v>
      </c>
      <c r="C80" s="28" t="s">
        <v>120</v>
      </c>
      <c r="D80" s="26" t="s">
        <v>36</v>
      </c>
      <c r="E80" s="26" t="s">
        <v>37</v>
      </c>
      <c r="F80" s="27" t="s">
        <v>121</v>
      </c>
      <c r="G80" s="29">
        <v>25721672819</v>
      </c>
      <c r="H80" s="29">
        <v>25721672819</v>
      </c>
      <c r="I80" s="30">
        <f t="shared" si="0"/>
        <v>1</v>
      </c>
      <c r="J80" s="29">
        <v>13446250571.42</v>
      </c>
      <c r="K80" s="30">
        <f t="shared" si="2"/>
        <v>0.5227595680125271</v>
      </c>
      <c r="M80" s="31"/>
      <c r="N80" s="32"/>
    </row>
    <row r="81" spans="1:15" ht="51" x14ac:dyDescent="0.2">
      <c r="A81" s="26" t="s">
        <v>9</v>
      </c>
      <c r="B81" s="27" t="s">
        <v>10</v>
      </c>
      <c r="C81" s="28" t="s">
        <v>122</v>
      </c>
      <c r="D81" s="26" t="s">
        <v>12</v>
      </c>
      <c r="E81" s="26" t="s">
        <v>13</v>
      </c>
      <c r="F81" s="27" t="s">
        <v>123</v>
      </c>
      <c r="G81" s="29">
        <v>848563440</v>
      </c>
      <c r="H81" s="29">
        <v>848563440</v>
      </c>
      <c r="I81" s="30">
        <f t="shared" si="0"/>
        <v>1</v>
      </c>
      <c r="J81" s="29">
        <v>589767198.75999999</v>
      </c>
      <c r="K81" s="30">
        <f t="shared" si="2"/>
        <v>0.69501839339201321</v>
      </c>
      <c r="M81" s="31"/>
      <c r="N81" s="32"/>
    </row>
    <row r="82" spans="1:15" ht="51" x14ac:dyDescent="0.2">
      <c r="A82" s="26" t="s">
        <v>9</v>
      </c>
      <c r="B82" s="27" t="s">
        <v>10</v>
      </c>
      <c r="C82" s="28" t="s">
        <v>124</v>
      </c>
      <c r="D82" s="26" t="s">
        <v>12</v>
      </c>
      <c r="E82" s="26" t="s">
        <v>13</v>
      </c>
      <c r="F82" s="27" t="s">
        <v>125</v>
      </c>
      <c r="G82" s="29">
        <v>4247058000</v>
      </c>
      <c r="H82" s="29">
        <v>4247058000</v>
      </c>
      <c r="I82" s="30">
        <f t="shared" si="0"/>
        <v>1</v>
      </c>
      <c r="J82" s="29">
        <v>0</v>
      </c>
      <c r="K82" s="30">
        <f t="shared" si="2"/>
        <v>0</v>
      </c>
      <c r="M82" s="31"/>
      <c r="N82" s="32"/>
    </row>
    <row r="83" spans="1:15" ht="51" x14ac:dyDescent="0.2">
      <c r="A83" s="26" t="s">
        <v>9</v>
      </c>
      <c r="B83" s="27" t="s">
        <v>10</v>
      </c>
      <c r="C83" s="28" t="s">
        <v>126</v>
      </c>
      <c r="D83" s="26" t="s">
        <v>12</v>
      </c>
      <c r="E83" s="26" t="s">
        <v>13</v>
      </c>
      <c r="F83" s="27" t="s">
        <v>127</v>
      </c>
      <c r="G83" s="29">
        <v>2100500000</v>
      </c>
      <c r="H83" s="29">
        <v>2100500000</v>
      </c>
      <c r="I83" s="30">
        <f t="shared" si="0"/>
        <v>1</v>
      </c>
      <c r="J83" s="29">
        <v>0</v>
      </c>
      <c r="K83" s="30">
        <f t="shared" si="2"/>
        <v>0</v>
      </c>
      <c r="M83" s="31"/>
      <c r="N83" s="32"/>
    </row>
    <row r="84" spans="1:15" ht="63.75" x14ac:dyDescent="0.2">
      <c r="A84" s="26" t="s">
        <v>9</v>
      </c>
      <c r="B84" s="27" t="s">
        <v>10</v>
      </c>
      <c r="C84" s="28" t="s">
        <v>228</v>
      </c>
      <c r="D84" s="26" t="s">
        <v>12</v>
      </c>
      <c r="E84" s="26" t="s">
        <v>13</v>
      </c>
      <c r="F84" s="27" t="s">
        <v>229</v>
      </c>
      <c r="G84" s="29">
        <v>1163621000</v>
      </c>
      <c r="H84" s="29">
        <v>1163621000</v>
      </c>
      <c r="I84" s="30"/>
      <c r="J84" s="29">
        <v>0</v>
      </c>
      <c r="K84" s="30"/>
      <c r="M84" s="31"/>
      <c r="N84" s="32"/>
    </row>
    <row r="85" spans="1:15" ht="51" x14ac:dyDescent="0.2">
      <c r="A85" s="26" t="s">
        <v>9</v>
      </c>
      <c r="B85" s="27" t="s">
        <v>10</v>
      </c>
      <c r="C85" s="28" t="s">
        <v>128</v>
      </c>
      <c r="D85" s="26" t="s">
        <v>12</v>
      </c>
      <c r="E85" s="26" t="s">
        <v>13</v>
      </c>
      <c r="F85" s="27" t="s">
        <v>129</v>
      </c>
      <c r="G85" s="29">
        <v>531210000</v>
      </c>
      <c r="H85" s="29">
        <v>0</v>
      </c>
      <c r="I85" s="30">
        <f t="shared" si="0"/>
        <v>0</v>
      </c>
      <c r="J85" s="29">
        <v>0</v>
      </c>
      <c r="K85" s="30">
        <f t="shared" si="2"/>
        <v>0</v>
      </c>
      <c r="M85" s="31"/>
      <c r="N85" s="32"/>
    </row>
    <row r="86" spans="1:15" ht="38.25" x14ac:dyDescent="0.2">
      <c r="A86" s="26" t="s">
        <v>9</v>
      </c>
      <c r="B86" s="27" t="s">
        <v>10</v>
      </c>
      <c r="C86" s="28" t="s">
        <v>130</v>
      </c>
      <c r="D86" s="26" t="s">
        <v>12</v>
      </c>
      <c r="E86" s="26" t="s">
        <v>13</v>
      </c>
      <c r="F86" s="27" t="s">
        <v>131</v>
      </c>
      <c r="G86" s="29">
        <v>194127</v>
      </c>
      <c r="H86" s="29">
        <v>0</v>
      </c>
      <c r="I86" s="30">
        <f t="shared" si="0"/>
        <v>0</v>
      </c>
      <c r="J86" s="29">
        <v>0</v>
      </c>
      <c r="K86" s="30">
        <f t="shared" si="2"/>
        <v>0</v>
      </c>
      <c r="M86" s="31"/>
      <c r="N86" s="32"/>
    </row>
    <row r="87" spans="1:15" ht="38.25" x14ac:dyDescent="0.2">
      <c r="A87" s="26" t="s">
        <v>9</v>
      </c>
      <c r="B87" s="27" t="s">
        <v>10</v>
      </c>
      <c r="C87" s="28" t="s">
        <v>132</v>
      </c>
      <c r="D87" s="26" t="s">
        <v>12</v>
      </c>
      <c r="E87" s="26" t="s">
        <v>13</v>
      </c>
      <c r="F87" s="27" t="s">
        <v>133</v>
      </c>
      <c r="G87" s="29">
        <v>4120000000</v>
      </c>
      <c r="H87" s="29">
        <v>2708446972.0100002</v>
      </c>
      <c r="I87" s="30">
        <f t="shared" ref="I87" si="3">+H87/G87</f>
        <v>0.65739004175000004</v>
      </c>
      <c r="J87" s="29">
        <v>2708446972.0100002</v>
      </c>
      <c r="K87" s="30">
        <f t="shared" si="2"/>
        <v>0.65739004175000004</v>
      </c>
      <c r="M87" s="31"/>
      <c r="N87" s="32"/>
    </row>
    <row r="88" spans="1:15" s="10" customFormat="1" ht="20.100000000000001" customHeight="1" x14ac:dyDescent="0.2">
      <c r="A88" s="41" t="s">
        <v>211</v>
      </c>
      <c r="B88" s="41"/>
      <c r="C88" s="41"/>
      <c r="D88" s="41"/>
      <c r="E88" s="41"/>
      <c r="F88" s="41"/>
      <c r="G88" s="12">
        <f>SUM(G31:G87)</f>
        <v>20064652495414</v>
      </c>
      <c r="H88" s="12">
        <f>SUM(H31:H87)</f>
        <v>19473536519104.902</v>
      </c>
      <c r="I88" s="4">
        <f t="shared" ref="I88:I130" si="4">+H88/G88</f>
        <v>0.97053943613306015</v>
      </c>
      <c r="J88" s="12">
        <f>SUM(J31:J87)</f>
        <v>18658850723905.176</v>
      </c>
      <c r="K88" s="4">
        <f t="shared" si="2"/>
        <v>0.92993640075101547</v>
      </c>
      <c r="M88" s="14"/>
    </row>
    <row r="89" spans="1:15" s="10" customFormat="1" ht="20.100000000000001" customHeight="1" x14ac:dyDescent="0.2">
      <c r="A89" s="41" t="s">
        <v>212</v>
      </c>
      <c r="B89" s="41"/>
      <c r="C89" s="41"/>
      <c r="D89" s="41"/>
      <c r="E89" s="41"/>
      <c r="F89" s="41"/>
      <c r="G89" s="12">
        <f>+G27+G30+G88</f>
        <v>20186055699414</v>
      </c>
      <c r="H89" s="12">
        <f>+H27+H30+H88</f>
        <v>19573512259129.031</v>
      </c>
      <c r="I89" s="4">
        <f t="shared" si="4"/>
        <v>0.96965511988046527</v>
      </c>
      <c r="J89" s="12">
        <f>+J27+J30+J88</f>
        <v>18757455141084.555</v>
      </c>
      <c r="K89" s="4">
        <f t="shared" si="2"/>
        <v>0.92922834556674105</v>
      </c>
      <c r="M89" s="14"/>
    </row>
    <row r="90" spans="1:15" ht="102" x14ac:dyDescent="0.2">
      <c r="A90" s="26" t="s">
        <v>9</v>
      </c>
      <c r="B90" s="27" t="s">
        <v>10</v>
      </c>
      <c r="C90" s="28" t="s">
        <v>134</v>
      </c>
      <c r="D90" s="26" t="s">
        <v>36</v>
      </c>
      <c r="E90" s="26" t="s">
        <v>13</v>
      </c>
      <c r="F90" s="27" t="s">
        <v>135</v>
      </c>
      <c r="G90" s="29">
        <v>10150000000</v>
      </c>
      <c r="H90" s="29">
        <v>9279063462.9500008</v>
      </c>
      <c r="I90" s="30">
        <f t="shared" si="4"/>
        <v>0.9141934446256158</v>
      </c>
      <c r="J90" s="29">
        <v>9216738385.9500008</v>
      </c>
      <c r="K90" s="30">
        <f t="shared" ref="K90:K121" si="5">+J90/G90</f>
        <v>0.90805304295073896</v>
      </c>
      <c r="M90" s="31"/>
      <c r="N90" s="33"/>
      <c r="O90" s="34">
        <f>+N90/G90</f>
        <v>0</v>
      </c>
    </row>
    <row r="91" spans="1:15" ht="76.5" x14ac:dyDescent="0.2">
      <c r="A91" s="26" t="s">
        <v>9</v>
      </c>
      <c r="B91" s="27" t="s">
        <v>10</v>
      </c>
      <c r="C91" s="28" t="s">
        <v>136</v>
      </c>
      <c r="D91" s="26" t="s">
        <v>36</v>
      </c>
      <c r="E91" s="26" t="s">
        <v>13</v>
      </c>
      <c r="F91" s="27" t="s">
        <v>137</v>
      </c>
      <c r="G91" s="29">
        <v>400000000</v>
      </c>
      <c r="H91" s="29">
        <v>394533000</v>
      </c>
      <c r="I91" s="30">
        <f t="shared" si="4"/>
        <v>0.98633249999999995</v>
      </c>
      <c r="J91" s="29">
        <v>394533000</v>
      </c>
      <c r="K91" s="30">
        <f t="shared" si="5"/>
        <v>0.98633249999999995</v>
      </c>
      <c r="M91" s="31"/>
    </row>
    <row r="92" spans="1:15" ht="63.75" x14ac:dyDescent="0.2">
      <c r="A92" s="26" t="s">
        <v>9</v>
      </c>
      <c r="B92" s="27" t="s">
        <v>10</v>
      </c>
      <c r="C92" s="28" t="s">
        <v>138</v>
      </c>
      <c r="D92" s="26" t="s">
        <v>36</v>
      </c>
      <c r="E92" s="26" t="s">
        <v>13</v>
      </c>
      <c r="F92" s="27" t="s">
        <v>139</v>
      </c>
      <c r="G92" s="29">
        <v>1400000000</v>
      </c>
      <c r="H92" s="29">
        <v>1399616962.3299999</v>
      </c>
      <c r="I92" s="30">
        <f t="shared" si="4"/>
        <v>0.99972640166428561</v>
      </c>
      <c r="J92" s="29">
        <v>1399616962.3299999</v>
      </c>
      <c r="K92" s="30">
        <f t="shared" si="5"/>
        <v>0.99972640166428561</v>
      </c>
      <c r="M92" s="31"/>
    </row>
    <row r="93" spans="1:15" ht="76.5" x14ac:dyDescent="0.2">
      <c r="A93" s="26" t="s">
        <v>9</v>
      </c>
      <c r="B93" s="27" t="s">
        <v>10</v>
      </c>
      <c r="C93" s="28" t="s">
        <v>140</v>
      </c>
      <c r="D93" s="26" t="s">
        <v>36</v>
      </c>
      <c r="E93" s="26" t="s">
        <v>13</v>
      </c>
      <c r="F93" s="27" t="s">
        <v>141</v>
      </c>
      <c r="G93" s="29">
        <v>1197743000</v>
      </c>
      <c r="H93" s="29">
        <v>1097333837</v>
      </c>
      <c r="I93" s="30">
        <f t="shared" si="4"/>
        <v>0.9161680235242452</v>
      </c>
      <c r="J93" s="29">
        <v>1040743023</v>
      </c>
      <c r="K93" s="30">
        <f t="shared" si="5"/>
        <v>0.86892014647549598</v>
      </c>
      <c r="M93" s="31"/>
    </row>
    <row r="94" spans="1:15" ht="63.75" x14ac:dyDescent="0.2">
      <c r="A94" s="26" t="s">
        <v>9</v>
      </c>
      <c r="B94" s="27" t="s">
        <v>10</v>
      </c>
      <c r="C94" s="28" t="s">
        <v>142</v>
      </c>
      <c r="D94" s="26" t="s">
        <v>36</v>
      </c>
      <c r="E94" s="26" t="s">
        <v>13</v>
      </c>
      <c r="F94" s="27" t="s">
        <v>143</v>
      </c>
      <c r="G94" s="29">
        <v>800000000</v>
      </c>
      <c r="H94" s="29">
        <v>799520000</v>
      </c>
      <c r="I94" s="30">
        <f t="shared" si="4"/>
        <v>0.99939999999999996</v>
      </c>
      <c r="J94" s="29">
        <v>746839770.05260003</v>
      </c>
      <c r="K94" s="30">
        <f t="shared" si="5"/>
        <v>0.93354971256575003</v>
      </c>
      <c r="M94" s="31"/>
    </row>
    <row r="95" spans="1:15" ht="63.75" x14ac:dyDescent="0.2">
      <c r="A95" s="26" t="s">
        <v>9</v>
      </c>
      <c r="B95" s="27" t="s">
        <v>10</v>
      </c>
      <c r="C95" s="28" t="s">
        <v>144</v>
      </c>
      <c r="D95" s="26" t="s">
        <v>36</v>
      </c>
      <c r="E95" s="26" t="s">
        <v>13</v>
      </c>
      <c r="F95" s="27" t="s">
        <v>145</v>
      </c>
      <c r="G95" s="29">
        <v>2700000000</v>
      </c>
      <c r="H95" s="29">
        <v>2620756750</v>
      </c>
      <c r="I95" s="30">
        <f t="shared" si="4"/>
        <v>0.97065064814814817</v>
      </c>
      <c r="J95" s="29">
        <v>1193279115.3055</v>
      </c>
      <c r="K95" s="30">
        <f t="shared" si="5"/>
        <v>0.44195522789092595</v>
      </c>
      <c r="M95" s="31"/>
    </row>
    <row r="96" spans="1:15" ht="89.25" x14ac:dyDescent="0.2">
      <c r="A96" s="26" t="s">
        <v>9</v>
      </c>
      <c r="B96" s="27" t="s">
        <v>10</v>
      </c>
      <c r="C96" s="28" t="s">
        <v>146</v>
      </c>
      <c r="D96" s="26" t="s">
        <v>36</v>
      </c>
      <c r="E96" s="26" t="s">
        <v>13</v>
      </c>
      <c r="F96" s="27" t="s">
        <v>147</v>
      </c>
      <c r="G96" s="29">
        <v>1100000000</v>
      </c>
      <c r="H96" s="29">
        <v>804558997</v>
      </c>
      <c r="I96" s="30">
        <f t="shared" si="4"/>
        <v>0.73141727000000001</v>
      </c>
      <c r="J96" s="29">
        <v>726438225.75999999</v>
      </c>
      <c r="K96" s="30">
        <f t="shared" si="5"/>
        <v>0.66039838705454545</v>
      </c>
      <c r="M96" s="31"/>
    </row>
    <row r="97" spans="1:13" ht="76.5" x14ac:dyDescent="0.2">
      <c r="A97" s="26" t="s">
        <v>9</v>
      </c>
      <c r="B97" s="27" t="s">
        <v>10</v>
      </c>
      <c r="C97" s="28" t="s">
        <v>148</v>
      </c>
      <c r="D97" s="26" t="s">
        <v>36</v>
      </c>
      <c r="E97" s="26" t="s">
        <v>13</v>
      </c>
      <c r="F97" s="27" t="s">
        <v>149</v>
      </c>
      <c r="G97" s="29">
        <v>700000000</v>
      </c>
      <c r="H97" s="29">
        <v>670675723</v>
      </c>
      <c r="I97" s="30">
        <f t="shared" si="4"/>
        <v>0.95810817571428575</v>
      </c>
      <c r="J97" s="29">
        <v>637072843</v>
      </c>
      <c r="K97" s="30">
        <f t="shared" si="5"/>
        <v>0.91010406142857148</v>
      </c>
      <c r="M97" s="31"/>
    </row>
    <row r="98" spans="1:13" ht="76.5" x14ac:dyDescent="0.2">
      <c r="A98" s="26" t="s">
        <v>9</v>
      </c>
      <c r="B98" s="27" t="s">
        <v>10</v>
      </c>
      <c r="C98" s="28" t="s">
        <v>150</v>
      </c>
      <c r="D98" s="26" t="s">
        <v>36</v>
      </c>
      <c r="E98" s="26" t="s">
        <v>13</v>
      </c>
      <c r="F98" s="27" t="s">
        <v>151</v>
      </c>
      <c r="G98" s="29">
        <v>292000000</v>
      </c>
      <c r="H98" s="29">
        <v>292000000</v>
      </c>
      <c r="I98" s="30">
        <f t="shared" si="4"/>
        <v>1</v>
      </c>
      <c r="J98" s="29">
        <v>192000000</v>
      </c>
      <c r="K98" s="30">
        <f t="shared" si="5"/>
        <v>0.65753424657534243</v>
      </c>
      <c r="M98" s="31"/>
    </row>
    <row r="99" spans="1:13" ht="114.75" x14ac:dyDescent="0.2">
      <c r="A99" s="26" t="s">
        <v>9</v>
      </c>
      <c r="B99" s="27" t="s">
        <v>10</v>
      </c>
      <c r="C99" s="28" t="s">
        <v>152</v>
      </c>
      <c r="D99" s="26" t="s">
        <v>36</v>
      </c>
      <c r="E99" s="26" t="s">
        <v>13</v>
      </c>
      <c r="F99" s="27" t="s">
        <v>153</v>
      </c>
      <c r="G99" s="29">
        <v>400000000</v>
      </c>
      <c r="H99" s="29">
        <v>391741316.55000001</v>
      </c>
      <c r="I99" s="30">
        <f t="shared" si="4"/>
        <v>0.97935329137500005</v>
      </c>
      <c r="J99" s="29">
        <v>385175159.18519998</v>
      </c>
      <c r="K99" s="30">
        <f t="shared" si="5"/>
        <v>0.96293789796299989</v>
      </c>
      <c r="M99" s="31"/>
    </row>
    <row r="100" spans="1:13" ht="76.5" x14ac:dyDescent="0.2">
      <c r="A100" s="26" t="s">
        <v>9</v>
      </c>
      <c r="B100" s="27" t="s">
        <v>10</v>
      </c>
      <c r="C100" s="28" t="s">
        <v>154</v>
      </c>
      <c r="D100" s="26" t="s">
        <v>36</v>
      </c>
      <c r="E100" s="26" t="s">
        <v>13</v>
      </c>
      <c r="F100" s="27" t="s">
        <v>155</v>
      </c>
      <c r="G100" s="29">
        <v>1000000000</v>
      </c>
      <c r="H100" s="29">
        <v>976034318</v>
      </c>
      <c r="I100" s="30">
        <f t="shared" si="4"/>
        <v>0.97603431799999996</v>
      </c>
      <c r="J100" s="29">
        <v>974492600.99000001</v>
      </c>
      <c r="K100" s="30">
        <f t="shared" si="5"/>
        <v>0.97449260099000001</v>
      </c>
      <c r="M100" s="31"/>
    </row>
    <row r="101" spans="1:13" ht="114.75" x14ac:dyDescent="0.2">
      <c r="A101" s="26" t="s">
        <v>9</v>
      </c>
      <c r="B101" s="27" t="s">
        <v>10</v>
      </c>
      <c r="C101" s="28" t="s">
        <v>230</v>
      </c>
      <c r="D101" s="26" t="s">
        <v>36</v>
      </c>
      <c r="E101" s="26" t="s">
        <v>13</v>
      </c>
      <c r="F101" s="27" t="s">
        <v>231</v>
      </c>
      <c r="G101" s="29">
        <v>2257000</v>
      </c>
      <c r="H101" s="29">
        <v>2257000</v>
      </c>
      <c r="I101" s="30"/>
      <c r="J101" s="29">
        <v>2257000</v>
      </c>
      <c r="K101" s="30"/>
      <c r="M101" s="31"/>
    </row>
    <row r="102" spans="1:13" ht="89.25" x14ac:dyDescent="0.2">
      <c r="A102" s="26" t="s">
        <v>9</v>
      </c>
      <c r="B102" s="27" t="s">
        <v>10</v>
      </c>
      <c r="C102" s="28" t="s">
        <v>156</v>
      </c>
      <c r="D102" s="26" t="s">
        <v>36</v>
      </c>
      <c r="E102" s="26" t="s">
        <v>13</v>
      </c>
      <c r="F102" s="27" t="s">
        <v>157</v>
      </c>
      <c r="G102" s="29">
        <v>300000000</v>
      </c>
      <c r="H102" s="29">
        <v>78808333</v>
      </c>
      <c r="I102" s="30">
        <f t="shared" si="4"/>
        <v>0.26269444333333336</v>
      </c>
      <c r="J102" s="29">
        <v>77350000</v>
      </c>
      <c r="K102" s="30">
        <f t="shared" si="5"/>
        <v>0.25783333333333336</v>
      </c>
      <c r="M102" s="31"/>
    </row>
    <row r="103" spans="1:13" ht="89.25" x14ac:dyDescent="0.2">
      <c r="A103" s="26" t="s">
        <v>9</v>
      </c>
      <c r="B103" s="27" t="s">
        <v>10</v>
      </c>
      <c r="C103" s="28" t="s">
        <v>158</v>
      </c>
      <c r="D103" s="26" t="s">
        <v>36</v>
      </c>
      <c r="E103" s="26" t="s">
        <v>13</v>
      </c>
      <c r="F103" s="27" t="s">
        <v>159</v>
      </c>
      <c r="G103" s="29">
        <v>200000000</v>
      </c>
      <c r="H103" s="29">
        <v>196093634</v>
      </c>
      <c r="I103" s="30">
        <f t="shared" si="4"/>
        <v>0.98046816999999997</v>
      </c>
      <c r="J103" s="29">
        <v>192808976</v>
      </c>
      <c r="K103" s="30">
        <f t="shared" si="5"/>
        <v>0.96404487999999999</v>
      </c>
      <c r="M103" s="31"/>
    </row>
    <row r="104" spans="1:13" ht="89.25" x14ac:dyDescent="0.2">
      <c r="A104" s="26" t="s">
        <v>9</v>
      </c>
      <c r="B104" s="27" t="s">
        <v>10</v>
      </c>
      <c r="C104" s="28" t="s">
        <v>160</v>
      </c>
      <c r="D104" s="26" t="s">
        <v>36</v>
      </c>
      <c r="E104" s="26" t="s">
        <v>13</v>
      </c>
      <c r="F104" s="27" t="s">
        <v>161</v>
      </c>
      <c r="G104" s="29">
        <v>6400000000</v>
      </c>
      <c r="H104" s="29">
        <v>6344333498.6599998</v>
      </c>
      <c r="I104" s="30">
        <f t="shared" si="4"/>
        <v>0.991302109165625</v>
      </c>
      <c r="J104" s="29">
        <v>6094847533.5600004</v>
      </c>
      <c r="K104" s="30">
        <f t="shared" si="5"/>
        <v>0.95231992711875002</v>
      </c>
      <c r="M104" s="31"/>
    </row>
    <row r="105" spans="1:13" ht="102" x14ac:dyDescent="0.2">
      <c r="A105" s="26" t="s">
        <v>9</v>
      </c>
      <c r="B105" s="27" t="s">
        <v>10</v>
      </c>
      <c r="C105" s="28" t="s">
        <v>162</v>
      </c>
      <c r="D105" s="26" t="s">
        <v>36</v>
      </c>
      <c r="E105" s="26" t="s">
        <v>13</v>
      </c>
      <c r="F105" s="27" t="s">
        <v>163</v>
      </c>
      <c r="G105" s="29">
        <v>3000000000</v>
      </c>
      <c r="H105" s="29">
        <v>2078000000</v>
      </c>
      <c r="I105" s="30">
        <f t="shared" si="4"/>
        <v>0.69266666666666665</v>
      </c>
      <c r="J105" s="29">
        <v>2077758376</v>
      </c>
      <c r="K105" s="30">
        <f t="shared" si="5"/>
        <v>0.6925861253333333</v>
      </c>
      <c r="M105" s="31"/>
    </row>
    <row r="106" spans="1:13" ht="114.75" x14ac:dyDescent="0.2">
      <c r="A106" s="26" t="s">
        <v>9</v>
      </c>
      <c r="B106" s="27" t="s">
        <v>10</v>
      </c>
      <c r="C106" s="28" t="s">
        <v>164</v>
      </c>
      <c r="D106" s="26" t="s">
        <v>36</v>
      </c>
      <c r="E106" s="26" t="s">
        <v>13</v>
      </c>
      <c r="F106" s="27" t="s">
        <v>165</v>
      </c>
      <c r="G106" s="29">
        <v>15000000000</v>
      </c>
      <c r="H106" s="29">
        <v>14633787745.700001</v>
      </c>
      <c r="I106" s="30">
        <f t="shared" si="4"/>
        <v>0.9755858497133334</v>
      </c>
      <c r="J106" s="29">
        <v>14633282178.200001</v>
      </c>
      <c r="K106" s="30">
        <f t="shared" si="5"/>
        <v>0.97555214521333333</v>
      </c>
      <c r="M106" s="31"/>
    </row>
    <row r="107" spans="1:13" ht="102" x14ac:dyDescent="0.2">
      <c r="A107" s="26" t="s">
        <v>9</v>
      </c>
      <c r="B107" s="27" t="s">
        <v>10</v>
      </c>
      <c r="C107" s="28" t="s">
        <v>166</v>
      </c>
      <c r="D107" s="26" t="s">
        <v>36</v>
      </c>
      <c r="E107" s="26" t="s">
        <v>13</v>
      </c>
      <c r="F107" s="27" t="s">
        <v>167</v>
      </c>
      <c r="G107" s="29">
        <v>11817531076</v>
      </c>
      <c r="H107" s="29">
        <v>11817531075.84</v>
      </c>
      <c r="I107" s="30">
        <f t="shared" si="4"/>
        <v>0.99999999998646083</v>
      </c>
      <c r="J107" s="29">
        <v>11817439785.84</v>
      </c>
      <c r="K107" s="30">
        <f t="shared" si="5"/>
        <v>0.9999922750226411</v>
      </c>
      <c r="M107" s="31"/>
    </row>
    <row r="108" spans="1:13" ht="127.5" x14ac:dyDescent="0.2">
      <c r="A108" s="26" t="s">
        <v>9</v>
      </c>
      <c r="B108" s="27" t="s">
        <v>10</v>
      </c>
      <c r="C108" s="28" t="s">
        <v>168</v>
      </c>
      <c r="D108" s="26" t="s">
        <v>36</v>
      </c>
      <c r="E108" s="26" t="s">
        <v>13</v>
      </c>
      <c r="F108" s="27" t="s">
        <v>169</v>
      </c>
      <c r="G108" s="29">
        <v>500000000</v>
      </c>
      <c r="H108" s="29">
        <v>500000000</v>
      </c>
      <c r="I108" s="30">
        <f t="shared" si="4"/>
        <v>1</v>
      </c>
      <c r="J108" s="29">
        <v>500000000</v>
      </c>
      <c r="K108" s="30">
        <f t="shared" si="5"/>
        <v>1</v>
      </c>
      <c r="M108" s="31"/>
    </row>
    <row r="109" spans="1:13" ht="51" x14ac:dyDescent="0.2">
      <c r="A109" s="26" t="s">
        <v>9</v>
      </c>
      <c r="B109" s="27" t="s">
        <v>10</v>
      </c>
      <c r="C109" s="28" t="s">
        <v>170</v>
      </c>
      <c r="D109" s="26" t="s">
        <v>36</v>
      </c>
      <c r="E109" s="26" t="s">
        <v>13</v>
      </c>
      <c r="F109" s="27" t="s">
        <v>171</v>
      </c>
      <c r="G109" s="29">
        <v>50000000</v>
      </c>
      <c r="H109" s="29">
        <v>50000000</v>
      </c>
      <c r="I109" s="30">
        <f t="shared" si="4"/>
        <v>1</v>
      </c>
      <c r="J109" s="29">
        <v>50000000</v>
      </c>
      <c r="K109" s="30">
        <f t="shared" si="5"/>
        <v>1</v>
      </c>
      <c r="M109" s="31"/>
    </row>
    <row r="110" spans="1:13" ht="102" x14ac:dyDescent="0.2">
      <c r="A110" s="26" t="s">
        <v>9</v>
      </c>
      <c r="B110" s="27" t="s">
        <v>10</v>
      </c>
      <c r="C110" s="28" t="s">
        <v>172</v>
      </c>
      <c r="D110" s="26" t="s">
        <v>36</v>
      </c>
      <c r="E110" s="26" t="s">
        <v>13</v>
      </c>
      <c r="F110" s="27" t="s">
        <v>173</v>
      </c>
      <c r="G110" s="29">
        <v>774893679</v>
      </c>
      <c r="H110" s="29">
        <v>691615025.39999998</v>
      </c>
      <c r="I110" s="30">
        <f t="shared" si="4"/>
        <v>0.89252892899130232</v>
      </c>
      <c r="J110" s="29">
        <v>625744459.28999996</v>
      </c>
      <c r="K110" s="30">
        <f t="shared" si="5"/>
        <v>0.80752298831179392</v>
      </c>
      <c r="M110" s="31"/>
    </row>
    <row r="111" spans="1:13" ht="63.75" x14ac:dyDescent="0.2">
      <c r="A111" s="26" t="s">
        <v>9</v>
      </c>
      <c r="B111" s="27" t="s">
        <v>10</v>
      </c>
      <c r="C111" s="28" t="s">
        <v>174</v>
      </c>
      <c r="D111" s="26" t="s">
        <v>36</v>
      </c>
      <c r="E111" s="26" t="s">
        <v>13</v>
      </c>
      <c r="F111" s="27" t="s">
        <v>175</v>
      </c>
      <c r="G111" s="29">
        <v>400000000</v>
      </c>
      <c r="H111" s="29">
        <v>269897333</v>
      </c>
      <c r="I111" s="30">
        <f t="shared" si="4"/>
        <v>0.67474333249999996</v>
      </c>
      <c r="J111" s="29">
        <v>269697333</v>
      </c>
      <c r="K111" s="30">
        <f t="shared" si="5"/>
        <v>0.67424333250000001</v>
      </c>
      <c r="M111" s="31"/>
    </row>
    <row r="112" spans="1:13" ht="51" x14ac:dyDescent="0.2">
      <c r="A112" s="26" t="s">
        <v>9</v>
      </c>
      <c r="B112" s="27" t="s">
        <v>10</v>
      </c>
      <c r="C112" s="28" t="s">
        <v>176</v>
      </c>
      <c r="D112" s="26" t="s">
        <v>36</v>
      </c>
      <c r="E112" s="26" t="s">
        <v>13</v>
      </c>
      <c r="F112" s="27" t="s">
        <v>177</v>
      </c>
      <c r="G112" s="29">
        <v>800000000</v>
      </c>
      <c r="H112" s="29">
        <v>796412851.70000005</v>
      </c>
      <c r="I112" s="30">
        <f t="shared" si="4"/>
        <v>0.99551606462500009</v>
      </c>
      <c r="J112" s="29">
        <v>753519818.63059998</v>
      </c>
      <c r="K112" s="30">
        <f t="shared" si="5"/>
        <v>0.94189977328824992</v>
      </c>
      <c r="M112" s="31"/>
    </row>
    <row r="113" spans="1:13" ht="102" x14ac:dyDescent="0.2">
      <c r="A113" s="26" t="s">
        <v>9</v>
      </c>
      <c r="B113" s="27" t="s">
        <v>10</v>
      </c>
      <c r="C113" s="28" t="s">
        <v>178</v>
      </c>
      <c r="D113" s="26" t="s">
        <v>36</v>
      </c>
      <c r="E113" s="26" t="s">
        <v>13</v>
      </c>
      <c r="F113" s="27" t="s">
        <v>179</v>
      </c>
      <c r="G113" s="29">
        <v>800000000</v>
      </c>
      <c r="H113" s="29">
        <v>751710493</v>
      </c>
      <c r="I113" s="30">
        <f t="shared" si="4"/>
        <v>0.93963811625000004</v>
      </c>
      <c r="J113" s="29">
        <v>696016049.05999994</v>
      </c>
      <c r="K113" s="30">
        <f t="shared" si="5"/>
        <v>0.87002006132499998</v>
      </c>
      <c r="M113" s="31"/>
    </row>
    <row r="114" spans="1:13" ht="89.25" x14ac:dyDescent="0.2">
      <c r="A114" s="26" t="s">
        <v>9</v>
      </c>
      <c r="B114" s="27" t="s">
        <v>10</v>
      </c>
      <c r="C114" s="28" t="s">
        <v>180</v>
      </c>
      <c r="D114" s="26" t="s">
        <v>36</v>
      </c>
      <c r="E114" s="26" t="s">
        <v>13</v>
      </c>
      <c r="F114" s="27" t="s">
        <v>181</v>
      </c>
      <c r="G114" s="29">
        <v>4700000000</v>
      </c>
      <c r="H114" s="29">
        <v>4220594755</v>
      </c>
      <c r="I114" s="30">
        <f t="shared" si="4"/>
        <v>0.89799888404255324</v>
      </c>
      <c r="J114" s="29">
        <v>514634757</v>
      </c>
      <c r="K114" s="30">
        <f t="shared" si="5"/>
        <v>0.10949675680851063</v>
      </c>
      <c r="M114" s="31"/>
    </row>
    <row r="115" spans="1:13" ht="76.5" x14ac:dyDescent="0.2">
      <c r="A115" s="26" t="s">
        <v>9</v>
      </c>
      <c r="B115" s="27" t="s">
        <v>10</v>
      </c>
      <c r="C115" s="28" t="s">
        <v>182</v>
      </c>
      <c r="D115" s="26" t="s">
        <v>36</v>
      </c>
      <c r="E115" s="26" t="s">
        <v>13</v>
      </c>
      <c r="F115" s="27" t="s">
        <v>183</v>
      </c>
      <c r="G115" s="29">
        <v>600000000</v>
      </c>
      <c r="H115" s="29">
        <v>468684036</v>
      </c>
      <c r="I115" s="30">
        <f t="shared" si="4"/>
        <v>0.78114006000000002</v>
      </c>
      <c r="J115" s="29">
        <v>445024852.50010002</v>
      </c>
      <c r="K115" s="30">
        <f t="shared" si="5"/>
        <v>0.7417080875001667</v>
      </c>
      <c r="M115" s="31"/>
    </row>
    <row r="116" spans="1:13" ht="153" x14ac:dyDescent="0.2">
      <c r="A116" s="26" t="s">
        <v>9</v>
      </c>
      <c r="B116" s="27" t="s">
        <v>10</v>
      </c>
      <c r="C116" s="28" t="s">
        <v>184</v>
      </c>
      <c r="D116" s="26" t="s">
        <v>36</v>
      </c>
      <c r="E116" s="26" t="s">
        <v>13</v>
      </c>
      <c r="F116" s="27" t="s">
        <v>185</v>
      </c>
      <c r="G116" s="29">
        <v>893668333</v>
      </c>
      <c r="H116" s="29">
        <v>635219585.64999998</v>
      </c>
      <c r="I116" s="30">
        <f t="shared" si="4"/>
        <v>0.71080015056324031</v>
      </c>
      <c r="J116" s="29">
        <v>518931641.64999998</v>
      </c>
      <c r="K116" s="30">
        <f t="shared" si="5"/>
        <v>0.58067587547605315</v>
      </c>
      <c r="M116" s="31"/>
    </row>
    <row r="117" spans="1:13" ht="178.5" x14ac:dyDescent="0.2">
      <c r="A117" s="26"/>
      <c r="B117" s="2" t="s">
        <v>10</v>
      </c>
      <c r="C117" s="28" t="s">
        <v>220</v>
      </c>
      <c r="D117" s="26" t="s">
        <v>36</v>
      </c>
      <c r="E117" s="26" t="s">
        <v>13</v>
      </c>
      <c r="F117" s="27" t="s">
        <v>221</v>
      </c>
      <c r="G117" s="29">
        <v>6331667</v>
      </c>
      <c r="H117" s="29">
        <v>6331666.6600000001</v>
      </c>
      <c r="I117" s="30">
        <f t="shared" si="4"/>
        <v>0.99999994630166122</v>
      </c>
      <c r="J117" s="29">
        <v>6331666.6600000001</v>
      </c>
      <c r="K117" s="30">
        <f t="shared" si="5"/>
        <v>0.99999994630166122</v>
      </c>
      <c r="M117" s="31"/>
    </row>
    <row r="118" spans="1:13" ht="102" x14ac:dyDescent="0.2">
      <c r="A118" s="26" t="s">
        <v>9</v>
      </c>
      <c r="B118" s="27" t="s">
        <v>10</v>
      </c>
      <c r="C118" s="28" t="s">
        <v>186</v>
      </c>
      <c r="D118" s="26" t="s">
        <v>36</v>
      </c>
      <c r="E118" s="26" t="s">
        <v>13</v>
      </c>
      <c r="F118" s="27" t="s">
        <v>187</v>
      </c>
      <c r="G118" s="29">
        <v>300000000</v>
      </c>
      <c r="H118" s="29">
        <v>265760733</v>
      </c>
      <c r="I118" s="30">
        <f t="shared" si="4"/>
        <v>0.88586911000000002</v>
      </c>
      <c r="J118" s="29">
        <v>265760733</v>
      </c>
      <c r="K118" s="30">
        <f t="shared" si="5"/>
        <v>0.88586911000000002</v>
      </c>
      <c r="M118" s="31"/>
    </row>
    <row r="119" spans="1:13" ht="76.5" x14ac:dyDescent="0.2">
      <c r="A119" s="26" t="s">
        <v>9</v>
      </c>
      <c r="B119" s="27" t="s">
        <v>10</v>
      </c>
      <c r="C119" s="28" t="s">
        <v>188</v>
      </c>
      <c r="D119" s="26" t="s">
        <v>36</v>
      </c>
      <c r="E119" s="26" t="s">
        <v>13</v>
      </c>
      <c r="F119" s="27" t="s">
        <v>189</v>
      </c>
      <c r="G119" s="29">
        <v>1100000000</v>
      </c>
      <c r="H119" s="29">
        <v>1031345956</v>
      </c>
      <c r="I119" s="30">
        <f t="shared" si="4"/>
        <v>0.93758723272727273</v>
      </c>
      <c r="J119" s="29">
        <v>793984655</v>
      </c>
      <c r="K119" s="30">
        <f t="shared" si="5"/>
        <v>0.72180423181818176</v>
      </c>
      <c r="M119" s="31"/>
    </row>
    <row r="120" spans="1:13" ht="102" x14ac:dyDescent="0.2">
      <c r="A120" s="26" t="s">
        <v>9</v>
      </c>
      <c r="B120" s="27" t="s">
        <v>10</v>
      </c>
      <c r="C120" s="28" t="s">
        <v>190</v>
      </c>
      <c r="D120" s="26" t="s">
        <v>36</v>
      </c>
      <c r="E120" s="26" t="s">
        <v>13</v>
      </c>
      <c r="F120" s="27" t="s">
        <v>191</v>
      </c>
      <c r="G120" s="29">
        <v>1150000000</v>
      </c>
      <c r="H120" s="29">
        <v>934651112.89999998</v>
      </c>
      <c r="I120" s="30">
        <f t="shared" si="4"/>
        <v>0.81274009817391302</v>
      </c>
      <c r="J120" s="29">
        <v>909829665.22119999</v>
      </c>
      <c r="K120" s="30">
        <f t="shared" si="5"/>
        <v>0.79115623062713047</v>
      </c>
      <c r="M120" s="31"/>
    </row>
    <row r="121" spans="1:13" ht="127.5" x14ac:dyDescent="0.2">
      <c r="A121" s="26" t="s">
        <v>9</v>
      </c>
      <c r="B121" s="27" t="s">
        <v>10</v>
      </c>
      <c r="C121" s="28" t="s">
        <v>192</v>
      </c>
      <c r="D121" s="26" t="s">
        <v>36</v>
      </c>
      <c r="E121" s="26" t="s">
        <v>13</v>
      </c>
      <c r="F121" s="27" t="s">
        <v>193</v>
      </c>
      <c r="G121" s="29">
        <v>1800000000</v>
      </c>
      <c r="H121" s="29">
        <v>1723500000</v>
      </c>
      <c r="I121" s="30">
        <f t="shared" si="4"/>
        <v>0.95750000000000002</v>
      </c>
      <c r="J121" s="29">
        <v>1718188459</v>
      </c>
      <c r="K121" s="30">
        <f t="shared" si="5"/>
        <v>0.9545491438888889</v>
      </c>
      <c r="M121" s="31"/>
    </row>
    <row r="122" spans="1:13" ht="89.25" x14ac:dyDescent="0.2">
      <c r="A122" s="26" t="s">
        <v>9</v>
      </c>
      <c r="B122" s="27" t="s">
        <v>10</v>
      </c>
      <c r="C122" s="28" t="s">
        <v>194</v>
      </c>
      <c r="D122" s="26" t="s">
        <v>36</v>
      </c>
      <c r="E122" s="26" t="s">
        <v>13</v>
      </c>
      <c r="F122" s="27" t="s">
        <v>195</v>
      </c>
      <c r="G122" s="29">
        <v>350000000</v>
      </c>
      <c r="H122" s="29">
        <v>325445400</v>
      </c>
      <c r="I122" s="30">
        <f t="shared" si="4"/>
        <v>0.929844</v>
      </c>
      <c r="J122" s="29">
        <v>130178160</v>
      </c>
      <c r="K122" s="30">
        <f t="shared" ref="K122:K132" si="6">+J122/G122</f>
        <v>0.37193759999999998</v>
      </c>
      <c r="M122" s="31"/>
    </row>
    <row r="123" spans="1:13" ht="114.75" x14ac:dyDescent="0.2">
      <c r="A123" s="26" t="s">
        <v>9</v>
      </c>
      <c r="B123" s="27" t="s">
        <v>10</v>
      </c>
      <c r="C123" s="28" t="s">
        <v>196</v>
      </c>
      <c r="D123" s="26" t="s">
        <v>36</v>
      </c>
      <c r="E123" s="26" t="s">
        <v>13</v>
      </c>
      <c r="F123" s="27" t="s">
        <v>197</v>
      </c>
      <c r="G123" s="29">
        <v>600000000</v>
      </c>
      <c r="H123" s="29">
        <v>455760000</v>
      </c>
      <c r="I123" s="30">
        <f t="shared" si="4"/>
        <v>0.75960000000000005</v>
      </c>
      <c r="J123" s="29">
        <v>451760000</v>
      </c>
      <c r="K123" s="30">
        <f t="shared" si="6"/>
        <v>0.75293333333333334</v>
      </c>
      <c r="M123" s="31"/>
    </row>
    <row r="124" spans="1:13" ht="78.75" x14ac:dyDescent="0.2">
      <c r="A124" s="1" t="s">
        <v>9</v>
      </c>
      <c r="B124" s="2" t="s">
        <v>10</v>
      </c>
      <c r="C124" s="28" t="s">
        <v>222</v>
      </c>
      <c r="D124" s="26" t="s">
        <v>219</v>
      </c>
      <c r="E124" s="26" t="s">
        <v>13</v>
      </c>
      <c r="F124" s="2" t="s">
        <v>223</v>
      </c>
      <c r="G124" s="29">
        <v>158114138</v>
      </c>
      <c r="H124" s="29">
        <v>158114138</v>
      </c>
      <c r="I124" s="30">
        <f t="shared" si="4"/>
        <v>1</v>
      </c>
      <c r="J124" s="29">
        <v>158114138</v>
      </c>
      <c r="K124" s="30">
        <f t="shared" si="6"/>
        <v>1</v>
      </c>
      <c r="M124" s="31"/>
    </row>
    <row r="125" spans="1:13" ht="153" x14ac:dyDescent="0.2">
      <c r="A125" s="26" t="s">
        <v>9</v>
      </c>
      <c r="B125" s="27" t="s">
        <v>10</v>
      </c>
      <c r="C125" s="28" t="s">
        <v>198</v>
      </c>
      <c r="D125" s="26" t="s">
        <v>36</v>
      </c>
      <c r="E125" s="26" t="s">
        <v>13</v>
      </c>
      <c r="F125" s="27" t="s">
        <v>199</v>
      </c>
      <c r="G125" s="29">
        <v>400000000</v>
      </c>
      <c r="H125" s="29">
        <v>369818479.39999998</v>
      </c>
      <c r="I125" s="30">
        <f t="shared" si="4"/>
        <v>0.92454619849999997</v>
      </c>
      <c r="J125" s="29">
        <v>350333754.39999998</v>
      </c>
      <c r="K125" s="30">
        <f t="shared" si="6"/>
        <v>0.87583438599999996</v>
      </c>
      <c r="M125" s="31"/>
    </row>
    <row r="126" spans="1:13" ht="102" x14ac:dyDescent="0.2">
      <c r="A126" s="26" t="s">
        <v>9</v>
      </c>
      <c r="B126" s="27" t="s">
        <v>10</v>
      </c>
      <c r="C126" s="28" t="s">
        <v>200</v>
      </c>
      <c r="D126" s="26" t="s">
        <v>36</v>
      </c>
      <c r="E126" s="26" t="s">
        <v>13</v>
      </c>
      <c r="F126" s="27" t="s">
        <v>201</v>
      </c>
      <c r="G126" s="29">
        <v>2000000000</v>
      </c>
      <c r="H126" s="29">
        <v>1989528640</v>
      </c>
      <c r="I126" s="30">
        <f t="shared" si="4"/>
        <v>0.99476432000000004</v>
      </c>
      <c r="J126" s="29">
        <v>1974466644</v>
      </c>
      <c r="K126" s="30">
        <f t="shared" si="6"/>
        <v>0.98723332200000002</v>
      </c>
      <c r="M126" s="31"/>
    </row>
    <row r="127" spans="1:13" ht="76.5" x14ac:dyDescent="0.2">
      <c r="A127" s="26" t="s">
        <v>9</v>
      </c>
      <c r="B127" s="27" t="s">
        <v>10</v>
      </c>
      <c r="C127" s="28" t="s">
        <v>202</v>
      </c>
      <c r="D127" s="26" t="s">
        <v>56</v>
      </c>
      <c r="E127" s="26" t="s">
        <v>37</v>
      </c>
      <c r="F127" s="27" t="s">
        <v>203</v>
      </c>
      <c r="G127" s="29">
        <v>208215075358</v>
      </c>
      <c r="H127" s="29">
        <v>202491909341</v>
      </c>
      <c r="I127" s="30">
        <f t="shared" si="4"/>
        <v>0.97251320055879853</v>
      </c>
      <c r="J127" s="29">
        <v>164339160613.84</v>
      </c>
      <c r="K127" s="30">
        <f t="shared" si="6"/>
        <v>0.78927599421549655</v>
      </c>
      <c r="M127" s="31"/>
    </row>
    <row r="128" spans="1:13" ht="102" x14ac:dyDescent="0.2">
      <c r="A128" s="26" t="s">
        <v>9</v>
      </c>
      <c r="B128" s="27" t="s">
        <v>10</v>
      </c>
      <c r="C128" s="28" t="s">
        <v>232</v>
      </c>
      <c r="D128" s="26" t="s">
        <v>56</v>
      </c>
      <c r="E128" s="26" t="s">
        <v>37</v>
      </c>
      <c r="F128" s="27" t="s">
        <v>233</v>
      </c>
      <c r="G128" s="29">
        <v>10784924642</v>
      </c>
      <c r="H128" s="29">
        <v>10784924642</v>
      </c>
      <c r="I128" s="30"/>
      <c r="J128" s="29">
        <v>0</v>
      </c>
      <c r="K128" s="30"/>
      <c r="M128" s="31"/>
    </row>
    <row r="129" spans="1:13" ht="63.75" x14ac:dyDescent="0.2">
      <c r="A129" s="26" t="s">
        <v>9</v>
      </c>
      <c r="B129" s="27" t="s">
        <v>10</v>
      </c>
      <c r="C129" s="28" t="s">
        <v>204</v>
      </c>
      <c r="D129" s="26" t="s">
        <v>36</v>
      </c>
      <c r="E129" s="26" t="s">
        <v>13</v>
      </c>
      <c r="F129" s="27" t="s">
        <v>205</v>
      </c>
      <c r="G129" s="29">
        <v>161214901700</v>
      </c>
      <c r="H129" s="29">
        <v>161214901700</v>
      </c>
      <c r="I129" s="30">
        <f t="shared" si="4"/>
        <v>1</v>
      </c>
      <c r="J129" s="29">
        <v>157054765000</v>
      </c>
      <c r="K129" s="30">
        <f t="shared" si="6"/>
        <v>0.97419508583802339</v>
      </c>
      <c r="M129" s="31"/>
    </row>
    <row r="130" spans="1:13" ht="63.75" x14ac:dyDescent="0.2">
      <c r="A130" s="26" t="s">
        <v>9</v>
      </c>
      <c r="B130" s="27" t="s">
        <v>10</v>
      </c>
      <c r="C130" s="28" t="s">
        <v>204</v>
      </c>
      <c r="D130" s="26" t="s">
        <v>56</v>
      </c>
      <c r="E130" s="26" t="s">
        <v>37</v>
      </c>
      <c r="F130" s="27" t="s">
        <v>205</v>
      </c>
      <c r="G130" s="29">
        <v>878169350000</v>
      </c>
      <c r="H130" s="29">
        <v>878169350000</v>
      </c>
      <c r="I130" s="30">
        <f t="shared" si="4"/>
        <v>1</v>
      </c>
      <c r="J130" s="29">
        <v>818142918436.69995</v>
      </c>
      <c r="K130" s="30">
        <f t="shared" si="6"/>
        <v>0.93164595010825635</v>
      </c>
      <c r="M130" s="31"/>
    </row>
    <row r="131" spans="1:13" s="10" customFormat="1" ht="13.9" customHeight="1" x14ac:dyDescent="0.2">
      <c r="A131" s="36" t="s">
        <v>217</v>
      </c>
      <c r="B131" s="37"/>
      <c r="C131" s="37"/>
      <c r="D131" s="37"/>
      <c r="E131" s="37"/>
      <c r="F131" s="38"/>
      <c r="G131" s="12">
        <f>SUM(G90:G130)</f>
        <v>1332626790593</v>
      </c>
      <c r="H131" s="12">
        <f>SUM(H90:H130)</f>
        <v>1322182121542.74</v>
      </c>
      <c r="I131" s="4">
        <f t="shared" ref="I131:I132" si="7">+H131/G131</f>
        <v>0.99216234498361522</v>
      </c>
      <c r="J131" s="12">
        <f>SUM(J90:J130)</f>
        <v>1202472033772.125</v>
      </c>
      <c r="K131" s="4">
        <f t="shared" si="6"/>
        <v>0.9023321775161387</v>
      </c>
      <c r="M131" s="14"/>
    </row>
    <row r="132" spans="1:13" s="10" customFormat="1" ht="13.9" customHeight="1" x14ac:dyDescent="0.2">
      <c r="A132" s="36" t="s">
        <v>218</v>
      </c>
      <c r="B132" s="37"/>
      <c r="C132" s="37"/>
      <c r="D132" s="37"/>
      <c r="E132" s="37"/>
      <c r="F132" s="38"/>
      <c r="G132" s="12">
        <f>+G89+G131</f>
        <v>21518682490007</v>
      </c>
      <c r="H132" s="12">
        <f>+H89+H131</f>
        <v>20895694380671.77</v>
      </c>
      <c r="I132" s="4">
        <f t="shared" si="7"/>
        <v>0.97104896595669654</v>
      </c>
      <c r="J132" s="12">
        <f>+J89+J131</f>
        <v>19959927174856.68</v>
      </c>
      <c r="K132" s="4">
        <f t="shared" si="6"/>
        <v>0.92756269739682318</v>
      </c>
      <c r="M132" s="14"/>
    </row>
    <row r="133" spans="1:13" x14ac:dyDescent="0.2">
      <c r="M133" s="9"/>
    </row>
    <row r="134" spans="1:13" x14ac:dyDescent="0.2">
      <c r="G134" s="18"/>
      <c r="H134" s="18"/>
      <c r="J134" s="18"/>
      <c r="M134" s="31"/>
    </row>
    <row r="135" spans="1:13" x14ac:dyDescent="0.2">
      <c r="M135" s="9"/>
    </row>
    <row r="136" spans="1:13" x14ac:dyDescent="0.2">
      <c r="G136" s="29">
        <v>21518682490007</v>
      </c>
      <c r="H136" s="29">
        <v>20895694380671.77</v>
      </c>
      <c r="J136" s="29">
        <v>19959927174856.68</v>
      </c>
    </row>
    <row r="137" spans="1:13" x14ac:dyDescent="0.2">
      <c r="G137" s="18">
        <f>+G132-G136</f>
        <v>0</v>
      </c>
      <c r="H137" s="18">
        <f t="shared" ref="H137:J137" si="8">+H132-H136</f>
        <v>0</v>
      </c>
      <c r="I137" s="18"/>
      <c r="J137" s="18">
        <f t="shared" si="8"/>
        <v>0</v>
      </c>
    </row>
  </sheetData>
  <mergeCells count="19">
    <mergeCell ref="A15:F15"/>
    <mergeCell ref="A1:F1"/>
    <mergeCell ref="A2:F2"/>
    <mergeCell ref="A3:F3"/>
    <mergeCell ref="A4:F4"/>
    <mergeCell ref="A5:F5"/>
    <mergeCell ref="A7:F7"/>
    <mergeCell ref="A8:F8"/>
    <mergeCell ref="A9:F9"/>
    <mergeCell ref="A11:F11"/>
    <mergeCell ref="A12:F12"/>
    <mergeCell ref="A13:F13"/>
    <mergeCell ref="A132:F132"/>
    <mergeCell ref="A17:K17"/>
    <mergeCell ref="A27:F27"/>
    <mergeCell ref="A30:F30"/>
    <mergeCell ref="A88:F88"/>
    <mergeCell ref="A89:F89"/>
    <mergeCell ref="A131:F131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a DIC.31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Patricia Mendoza Rojas</dc:creator>
  <cp:lastModifiedBy>Claudia Patricia Mendoza Rojas</cp:lastModifiedBy>
  <cp:lastPrinted>2014-04-09T17:14:01Z</cp:lastPrinted>
  <dcterms:created xsi:type="dcterms:W3CDTF">2014-04-03T12:54:15Z</dcterms:created>
  <dcterms:modified xsi:type="dcterms:W3CDTF">2015-02-16T15:59:02Z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