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ate1904="1" showInkAnnotation="0" autoCompressPictures="0"/>
  <workbookProtection workbookPassword="DC76" lockStructure="1" lockWindows="1"/>
  <bookViews>
    <workbookView xWindow="6450" yWindow="1920" windowWidth="10125" windowHeight="7410" tabRatio="500"/>
  </bookViews>
  <sheets>
    <sheet name="Plan_Estratégico_Sectorial (2)" sheetId="3" r:id="rId1"/>
    <sheet name="Plan_Estratégico_Sectorial" sheetId="2" state="hidden" r:id="rId2"/>
  </sheets>
  <calcPr calcId="145621"/>
</workbook>
</file>

<file path=xl/calcChain.xml><?xml version="1.0" encoding="utf-8"?>
<calcChain xmlns="http://schemas.openxmlformats.org/spreadsheetml/2006/main">
  <c r="M85" i="3" l="1"/>
  <c r="N91" i="3" l="1"/>
  <c r="K85" i="3" l="1"/>
  <c r="K64" i="3"/>
  <c r="K63" i="3"/>
  <c r="K61" i="3"/>
  <c r="K59" i="3"/>
  <c r="K53" i="3"/>
  <c r="K52" i="3"/>
  <c r="K51" i="3"/>
  <c r="I87" i="2" l="1"/>
  <c r="I66" i="2"/>
  <c r="I65" i="2"/>
  <c r="I63" i="2"/>
  <c r="I61" i="2"/>
  <c r="I55" i="2"/>
  <c r="I54" i="2"/>
  <c r="I53" i="2"/>
</calcChain>
</file>

<file path=xl/comments1.xml><?xml version="1.0" encoding="utf-8"?>
<comments xmlns="http://schemas.openxmlformats.org/spreadsheetml/2006/main">
  <authors>
    <author>Marisol Villamil M</author>
  </authors>
  <commentList>
    <comment ref="G10" authorId="0">
      <text>
        <r>
          <rPr>
            <b/>
            <sz val="9"/>
            <color indexed="81"/>
            <rFont val="Tahoma"/>
            <family val="2"/>
          </rPr>
          <t>Marisol Villamil M:</t>
        </r>
        <r>
          <rPr>
            <sz val="9"/>
            <color indexed="81"/>
            <rFont val="Tahoma"/>
            <family val="2"/>
          </rPr>
          <t xml:space="preserve">
La línea de base corresponde, para la mayoría de los indicadores (a expceción de los indicadores de Colpensiones) al mes de julio del 2010, es decir inicio del periodo de Gobierno</t>
        </r>
      </text>
    </comment>
  </commentList>
</comments>
</file>

<file path=xl/sharedStrings.xml><?xml version="1.0" encoding="utf-8"?>
<sst xmlns="http://schemas.openxmlformats.org/spreadsheetml/2006/main" count="1008" uniqueCount="297">
  <si>
    <t>4. Puentes para el Encuentro entre Trabajadores y Empleadores</t>
    <phoneticPr fontId="1" type="noConversion"/>
  </si>
  <si>
    <t>5. La Idea del Trabajo en los nuevos tiempos</t>
    <phoneticPr fontId="1" type="noConversion"/>
  </si>
  <si>
    <t xml:space="preserve">*** EJES MINTRABAJO: El Trabajo como Debe ser se construye sobre 5 pilares: </t>
    <phoneticPr fontId="1" type="noConversion"/>
  </si>
  <si>
    <t>1. Trabajo Digno y de Calidad para Todos</t>
    <phoneticPr fontId="1" type="noConversion"/>
  </si>
  <si>
    <t>2. De la calidad del Trabajador depende la Calidad del Trabajo</t>
    <phoneticPr fontId="1" type="noConversion"/>
  </si>
  <si>
    <t>3. Ni un Trabajador sin Protección Social</t>
    <phoneticPr fontId="1" type="noConversion"/>
  </si>
  <si>
    <t>Poner en marcha la nueva administradora de pensiones para la administración del regimen de prima media, optimizando los procedimientos de reconocimiento de pensiones y garantizando la accesibilidad, la eficiencia y pertinencia en el servicio prestado, y el pago oportuno de las prestaciones</t>
    <phoneticPr fontId="1" type="noConversion"/>
  </si>
  <si>
    <t xml:space="preserve">INDICADORES COLPENSIONES: los indicadores aquí seleccionados son productos del cuadro de mando de la empresa. No tienen el formato SISMEG. En general, son indicadores que miden compromisos de gestión y eficiencia de la empresa. No son indicadores de impacto, y no se manejan frenta a una meta para el cuatrienio, sino una meta anual, en este caso a diciembre del 2013. Las metas y avances reportados en el plan se deben analizar tomando en cuenta lo anterior, es decir como el avance logrado en lo que va del año, hacia la realización de las metas de gestión y eficiencia planteadas para diciembre del 2013. </t>
    <phoneticPr fontId="1" type="noConversion"/>
  </si>
  <si>
    <t>El resultado de la gestión integral en oficinas es del 57,8% para el mes de febrero, valor que se aproxima a la meta correspondiente al 68,5%.
La variable que presenta menor desempeño corresponde al número de tramites atendidos dentro de la promesa de servicio (20 minutos)</t>
    <phoneticPr fontId="1" type="noConversion"/>
  </si>
  <si>
    <t>El resultado del indicador esta muy por debajo de la meta definida, debido a que a la fecha existe un alto número de expedientes provenientes de la represa del ISS que se recibieron vencidos. Actualmente se encuentra en curso la implementación de una estrategia para aumentar la capacidad instalada de Colpensiones, incluyendo la contratación de nuevo personal y la implementación de una jornada laboral adicional para gestionar el tramite de las solicitudes.</t>
    <phoneticPr fontId="1" type="noConversion"/>
  </si>
  <si>
    <t>n/a</t>
    <phoneticPr fontId="1" type="noConversion"/>
  </si>
  <si>
    <t>El resultado del indicador se encuentra dentro de la meta definida, lo cual significa que el incremento mensual de procesos interpuestos contra Colpensiones esta por debajo del 10%.La medición inicial del indicador sobre la cual se construyo la línea base, incluye todos los expedientes suministrados por el ISS, los cuales deben empezar a decrecer continuamente, en la medida en que se vayan tramitando. Adicionalmente, a la fecha la totalidad de procesos se encuentran con abogado asignado.</t>
    <phoneticPr fontId="1" type="noConversion"/>
  </si>
  <si>
    <t xml:space="preserve">A la fecha el nivel de oportunidad en la respuesta de tutelas es muy bajo y presenta una tendencia descendente, situación originada por el permanente incremento en la interposición de tutelas por parte de los ciudadanos.Debido a lo anterior, la Vicepresidencia Jurídica adelanto el proceso de selección y contratación de una firma especializada para apoyar la atención de las acciones de tutela, tendientes a evitar la materialización de sanciones y desacatos.Cabe anotar que en un altisimo porcentaje, las tutelas interpuestas corresponden a actuaciones derivadas de la gestión del ISS que han generado un desborde de la capacidad instalada para su trámite. </t>
    <phoneticPr fontId="1" type="noConversion"/>
  </si>
  <si>
    <t>A pesar de que el resultado del indicador se encuentra dentro de la meta definida, el nivel actual de vencimiento de los plazos para dar respuesta a los expedientes es muy alto.El resultado del indicador debe empezar a mostrar una tendencia positiva en la medida en que se avance en el tramite de los expedientes recibidos de la represa del ISS, los cuales en todos los casos se recibieron vencidos.</t>
    <phoneticPr fontId="1" type="noConversion"/>
  </si>
  <si>
    <t>Se llevo a cabo en el marco del Convenio de Asociación No. 168 de 2012 con Best Buddies</t>
  </si>
  <si>
    <t>Políticas diferenciadas para la inclusión social</t>
  </si>
  <si>
    <t>Género</t>
  </si>
  <si>
    <t>Desarrollo de competencias y formalización para la prosperida</t>
  </si>
  <si>
    <t>Formalización laboral y empresarial (Diálogo social para el fomento de la productividad y formalización laboral )</t>
  </si>
  <si>
    <t>Promoción Social</t>
  </si>
  <si>
    <t>Política para la Población Víctima del Desplazamiento Forzado por la Violencia</t>
  </si>
  <si>
    <t>Soportes transversales de la prosperidad democrática</t>
  </si>
  <si>
    <t>Buen Gobierno, Participación Ciudadana, y Lucha contra la Corrupción</t>
  </si>
  <si>
    <t>Buen Gobierno</t>
  </si>
  <si>
    <t xml:space="preserve">Apoyos Transversales al Desarrollo Regional </t>
  </si>
  <si>
    <t>Fortalecimiento territorial de las entidades territoriales y relación Nación-territorio</t>
  </si>
  <si>
    <t>2012/19/09</t>
  </si>
  <si>
    <t xml:space="preserve">Proceso de rendición de cuentas del sector Trabajo </t>
  </si>
  <si>
    <t>Este código color permite identificar a qué entidad corresponde o está atribuido cada uno de los indicadores listados. Si bien todas las entidades del sector aportan al cumplimiento de las metas generales del sector, es posible identificar las responsabilidades puntuales de cada una, a través de los indicadores de impacto</t>
  </si>
  <si>
    <t xml:space="preserve">Fortalecer el modelo de protección a los trabajadores informales y a los más vulnerables a través de la reglamentación y estructuración de  mecanismos alternativos de cotización para personas que tengan una vinculación laboral  por periodos inferiores a un mes o por días (Sistema de Beneficios Económicos Periódicos - BEPS) </t>
  </si>
  <si>
    <t>Desarrollar y mejorar el Sistema General de Riesgos laborales para la protección de todos los trabajadores, incluso independientes e informales</t>
  </si>
  <si>
    <t>Fortalecer el sistema del sistema de Inspección, Vigilancia y Control  incrementando la presencia y la capacidad institucional a nivel territorial para aumentar el alcance, la calidad y la eficiencia del mismo</t>
  </si>
  <si>
    <t>Aportar al desarrollo económico del país a través del fortalecimiento del sector trabajo, de la modernización de cada una de las entidades que lo componen, de la creación de sinergias, complementariedad y coordinación entre las mismas, y  del incremento y la consolidación de su respectiva presencia nacional y regional, hacia lograr la cobertura nacional para facilitar y acercar los servicios a los colombianos</t>
  </si>
  <si>
    <t>Empresarios sensibilizados en proceso de inclusión laboral, Normatividad, beneficios y experiencias exitosas de inclusión Laboral de personas con Discapacidad</t>
  </si>
  <si>
    <t>Propiciar el mejor conocimiento del mercado laboral colombiano, a través de la consolidación de sistemas de información que permitan generar insumos e indicadores estadísticos que faciliten el entendimiento, análisis y seguimiento del mercado laboral y del impacto de las políticas, y que respalden la toma de decisiones por las entidades del estado</t>
  </si>
  <si>
    <t>Promover espacios de diálogo que reúnan a todos los actores sociales, gobierno, empleadores y trabajadores, para establecer de manera concertada los lineamientos de políticas (protección de las condiciones del trabajo, salarios y prestaciones, relaciones laborales individuales y colectivas y cumplimiento de los derechos fundamentales del trabajador),  propiciando un entorno constructivo que permita llevar a cabo el diálogo social y la negociación colectiva</t>
  </si>
  <si>
    <t>Crear, ejecutar y visibilizar el Observatorio de conflictos socio-laborales para contribuir a la reducción del conflicto sociolaboral,  y facilitar la concertación y la  construcción de acuerdos</t>
  </si>
  <si>
    <t>2.3</t>
  </si>
  <si>
    <t>2.4</t>
  </si>
  <si>
    <t>2.5</t>
  </si>
  <si>
    <t>2.6</t>
  </si>
  <si>
    <t>2.7</t>
  </si>
  <si>
    <t>** FECHA DE CORTE: Los indicadores se actualizan mensualmente, aunque la mayoría de ellos no presentan avances mensuales, sino trimestrales o semestrales. La última fecha de corte permite hacer seguimiento a los avances en los indicadores, según reportes de la Dirección de Evaluación de Políticas Públicas del DNP</t>
  </si>
  <si>
    <t xml:space="preserve">Diseñar y promover estrategias y políticas encaminadas a la prevención y erradicación del trabajo infantil en Colombia </t>
  </si>
  <si>
    <t>Desarrollar, promover y ampliar los mecanismos de protección al trabajador, a travès del aumento en la cobertura y la calidad del sistema pensional, del sistema de subsidio familiar y del sistema de riesgos laborales, para aumentar la seguridad y la protección social de todos los colombianos</t>
  </si>
  <si>
    <t>Promover y fomentar la asociatividad en Colombia, como opción de vida y de trabajo decente para todos los trabajadores colombianos, y como sector que crea empleos</t>
  </si>
  <si>
    <t>1.2</t>
  </si>
  <si>
    <t>1.3</t>
  </si>
  <si>
    <t>1.4</t>
  </si>
  <si>
    <t>TRABAJO DIGNO Y DE CALIDAD PARA TODOS</t>
  </si>
  <si>
    <t>Diseñar y promover estrategías y políticas de lucha contra todo tipo de discriminación en el ámbito laboral, y en particular luchar contra todas las barreras, de carácter legal y cultural para lograr la equidad de género y la particIpación en igualdad de condiciones de las mujeres en el ámbito laboral</t>
  </si>
  <si>
    <t xml:space="preserve">Desarrollo e implementación del Programa de equidad laboral con enfoque diferencial de género </t>
  </si>
  <si>
    <t>No es indicador SISMEG. El programa está diseñado para culminar en el año 2016</t>
  </si>
  <si>
    <t>n/a</t>
  </si>
  <si>
    <t>Promover, defender y apoyar el sindicalismo y la sindicalización, para unos sindicatos de calidad, con vocación y capacidad de representación y defensa de los intereses colectivos de los trabajadores</t>
    <phoneticPr fontId="1" type="noConversion"/>
  </si>
  <si>
    <t>Acompañar y promover el desarrollo y el reconocimiento de nuevas formas de trabajo, encaminadas a la protección del trabajador y al mejoramiento de su bienestar</t>
    <phoneticPr fontId="1" type="noConversion"/>
  </si>
  <si>
    <t>Velar por el cumplimiento de la normatividad laboral y la garantía de los derechos de los trabajadores</t>
    <phoneticPr fontId="1" type="noConversion"/>
  </si>
  <si>
    <t xml:space="preserve">NOTAS: </t>
    <phoneticPr fontId="1" type="noConversion"/>
  </si>
  <si>
    <t>No. de personas capacitadas en metodologías para la identificación, seguimiento y resolución de los conflictos laborales</t>
  </si>
  <si>
    <t>Mejorar los sistemas existentes de protección al desempleado o trabajador cesante</t>
    <phoneticPr fontId="1" type="noConversion"/>
  </si>
  <si>
    <t>ESTRATEGIA PND</t>
    <phoneticPr fontId="1" type="noConversion"/>
  </si>
  <si>
    <t>1.5</t>
  </si>
  <si>
    <t>1.6</t>
  </si>
  <si>
    <t>1.7</t>
  </si>
  <si>
    <t>1.8</t>
  </si>
  <si>
    <t>3.5</t>
  </si>
  <si>
    <t>3.4</t>
  </si>
  <si>
    <t xml:space="preserve">Porcentaje de la población en edad de pensionarse con pensión </t>
  </si>
  <si>
    <t>Tasa de muertes calificadas como profesionales (por cada 100.000 afiliados)</t>
  </si>
  <si>
    <t>Promover, difundir y defender los derechos de los trabajadores colombianos y velar por el cumplimiento de los derechos fundamentales del trabajo</t>
    <phoneticPr fontId="1" type="noConversion"/>
  </si>
  <si>
    <t>4.2</t>
    <phoneticPr fontId="1" type="noConversion"/>
  </si>
  <si>
    <t>Igualdad de oportunidades para la prosperidad social</t>
  </si>
  <si>
    <t>Departamentos con Observatorio Regional del Mercado de Trabajo</t>
  </si>
  <si>
    <t>Empresas afiliadas a cajas de compensación familiar</t>
  </si>
  <si>
    <t>Trabajadores afiliados a cajas de compensación familiar</t>
  </si>
  <si>
    <t>Empleos generados por empresas solidarias creadas</t>
  </si>
  <si>
    <t>Empresas solidarias creadas o formalizadas</t>
  </si>
  <si>
    <t>Sanciones ejecutoriadas por violación a las normas laborales</t>
  </si>
  <si>
    <t>Tasa de inspectores por 100.000 activos en el mercado laboral</t>
  </si>
  <si>
    <t>Visitas de Carácter General para verificación del cumplimiento de la normatividad laboral en sectores económicos de Minería, Transporte, Floricultor, Palmicultor, Cañero</t>
  </si>
  <si>
    <t>META CUATRIENIO</t>
  </si>
  <si>
    <t>Niños, niñas y adolescentes identificados a través de búsqueda activa</t>
  </si>
  <si>
    <t>Tasa de Trabajo Infantil</t>
  </si>
  <si>
    <t>Niños, niñas y adolescentes trabajadores en empleo protegido</t>
  </si>
  <si>
    <t>Departamentos con Asistencia Técnica para la Formulación de Planes de Empleo</t>
  </si>
  <si>
    <t>Municipios con Asistencia Técnica para la Formulación de Planes de Empleo</t>
  </si>
  <si>
    <t>Cupos de programas de protección a la vejez asignados para adultos mayores (subsidios en dinero PPSAM y complemento alimentario PNAAN)</t>
  </si>
  <si>
    <t>Empleos de emergencia</t>
  </si>
  <si>
    <t xml:space="preserve">Empleos en empresas beneficiarias de descuentos sobre matrícula mercantil de la Ley 1429 de 2010 (derivado del reporte del MCIT) </t>
  </si>
  <si>
    <t>Porcentaje de ocupados afiliados al sistema de cesantías</t>
  </si>
  <si>
    <t>N/A (indicador proxy)</t>
    <phoneticPr fontId="1" type="noConversion"/>
  </si>
  <si>
    <t>Organizaciones Solidarias</t>
  </si>
  <si>
    <t>Colpensiones</t>
  </si>
  <si>
    <t>Consolidar el Servicio Público de Empleo del SENA</t>
  </si>
  <si>
    <t>INDICADOR</t>
    <phoneticPr fontId="1" type="noConversion"/>
  </si>
  <si>
    <t>Política Integral de Desarrollo y Protección Social</t>
    <phoneticPr fontId="3" type="noConversion"/>
  </si>
  <si>
    <t>Inspectores de Trabajo Activos</t>
  </si>
  <si>
    <t>Afiliados cotizantes al sistema general de pensiones</t>
  </si>
  <si>
    <t>NI UN TRABAJADOR SIN PROTECCIÓN SOCIAL</t>
  </si>
  <si>
    <t>PUENTES PARA EL ENCUENTRO ENTRE TRABAJADORES Y EMPLEADORES</t>
  </si>
  <si>
    <t>DE LA CALIDAD DEL TRABAJADOR DEPENDE LA CALIDAD DEL TRABAJO</t>
  </si>
  <si>
    <t>Aprendices en formación complementaria</t>
  </si>
  <si>
    <t>LA IDEA DEL TRABAJO EN LOS NUEVOS TIEMPOS</t>
  </si>
  <si>
    <t>Movilidad Internacional</t>
  </si>
  <si>
    <t>Aprendices en formación profesional integral (Gran Total)</t>
  </si>
  <si>
    <t>Aprendices en formación técnica laboral y otros SENA</t>
  </si>
  <si>
    <t>Aprendices en formación titulada Red Unidos</t>
  </si>
  <si>
    <t>TRABAJO DIGNO Y DE CALIDAD</t>
  </si>
  <si>
    <t>Aprendices en formación virtual</t>
  </si>
  <si>
    <t xml:space="preserve">Aprendices en programa Bilingüismo (virtual) </t>
  </si>
  <si>
    <t>Aprendices en programa Desplazados por la Violencia</t>
  </si>
  <si>
    <t>Aprendices en programa Desplazados por la Violencia Red Unidos</t>
  </si>
  <si>
    <t>Aprendices en programa Jóvenes Rurales Emprendedores</t>
  </si>
  <si>
    <t>Aprendices en programas de formación titulada para Locomotoras PND</t>
  </si>
  <si>
    <t>Aprendices pertenecientes al programa Jóvenes Rurales Emprendedores Red Unidos</t>
  </si>
  <si>
    <t>Aprendices población vulnerable (no incluye desplazados por la violencia)</t>
  </si>
  <si>
    <t>Asociados vinculados a las organizaciones solidarias fomentadas</t>
  </si>
  <si>
    <t>3.1</t>
    <phoneticPr fontId="1" type="noConversion"/>
  </si>
  <si>
    <t>PESO PONDERADO</t>
  </si>
  <si>
    <t>Empleabilidad, emprendimiento y generación de ingresos</t>
  </si>
  <si>
    <t>4.3</t>
    <phoneticPr fontId="1" type="noConversion"/>
  </si>
  <si>
    <t>Desarrollo de competencias y formalización para la prosperidad</t>
  </si>
  <si>
    <t xml:space="preserve">* SEGUIMIENTO: PORCENTAJE DE AVANCE CUATRIENIO (SINERGIA - SEGUIMIENTO): El sistema de seguimiento a metas de gobierno, SINERGIA-Seguimiento, del Departamento Nacional de Planeación (DNP) monitorea los avances de cada sector en el cumplimiento de los objetivos establecidos para el periodo de gobierno en el Plan Nacional de Desarrollo, basándose en un conjunto de indicadores esenciales, diseñados y/o escogidos para este fin. La batería de indicadores SISMEG del sector Trabajo refleja el avance en el cumplimiento de las metas de gobierno del sector en general. Todas las entidades adscritas al sector reportan uno o más indicadores. Los indicadores se actualizan mensualmente, aunque la mayoría de ellos no presentan avances mensuales, sino trimestrales o semestrales. Los avances en la realización de las metas del sector Trabajo  pueden ser consultados en línea en: https://sinergia.dnp.gov.co/. </t>
  </si>
  <si>
    <t>SEGUIMIENTO: PORCENTAJE DE AVANCE CUATRIENIO (SINERGIA - SEGUIMIENTO*)</t>
  </si>
  <si>
    <t xml:space="preserve">Beneficiarios de políticas activas de empleo (en conjunto con DPS) </t>
  </si>
  <si>
    <t>4.1</t>
    <phoneticPr fontId="1" type="noConversion"/>
  </si>
  <si>
    <t>5.1</t>
    <phoneticPr fontId="1" type="noConversion"/>
  </si>
  <si>
    <t xml:space="preserve">Diseñar y promover estrategías y políticas para la inclusión en igualdad de condiciones de los trabajadores con discapacidad </t>
    <phoneticPr fontId="1" type="noConversion"/>
  </si>
  <si>
    <t>1.1</t>
    <phoneticPr fontId="1" type="noConversion"/>
  </si>
  <si>
    <t xml:space="preserve">No. </t>
    <phoneticPr fontId="1" type="noConversion"/>
  </si>
  <si>
    <t>1.5</t>
    <phoneticPr fontId="1" type="noConversion"/>
  </si>
  <si>
    <t>2.1</t>
    <phoneticPr fontId="1" type="noConversion"/>
  </si>
  <si>
    <t>Fortalecer los mecanismos de intermediación laboral para facilitar el encuentro entre la oferta del recurso humano y la demanda de empleo de los sectores productivos</t>
    <phoneticPr fontId="1" type="noConversion"/>
  </si>
  <si>
    <t>PILAR PND</t>
  </si>
  <si>
    <t>LÍNEA DE BASE</t>
  </si>
  <si>
    <t xml:space="preserve">Aprendices con contrato de aprendizaje </t>
  </si>
  <si>
    <t>ESTRATEGIAS</t>
    <phoneticPr fontId="1" type="noConversion"/>
  </si>
  <si>
    <t>OBJETIVO PND</t>
    <phoneticPr fontId="1" type="noConversion"/>
  </si>
  <si>
    <t>OBJETIVOS SECTORIALES</t>
    <phoneticPr fontId="1" type="noConversion"/>
  </si>
  <si>
    <t>Min Trabajo</t>
  </si>
  <si>
    <t>SENA</t>
  </si>
  <si>
    <t>SSF</t>
  </si>
  <si>
    <t>Colombianos con certificación en competencias laborales</t>
  </si>
  <si>
    <t>FECHA DE CORTE**</t>
  </si>
  <si>
    <t>2012/31/12</t>
  </si>
  <si>
    <t>EJE MINTRABAJO - "EL TRABAJO COMO DEBE SER"***</t>
  </si>
  <si>
    <t>Total subsidios al desempleo asignados</t>
  </si>
  <si>
    <t>3.6</t>
  </si>
  <si>
    <t>Empresas creadas por el Fondo Emprender</t>
  </si>
  <si>
    <t>5.2</t>
  </si>
  <si>
    <t>5.3</t>
  </si>
  <si>
    <t>5.4</t>
  </si>
  <si>
    <t>n/A</t>
  </si>
  <si>
    <t xml:space="preserve">NOTAS Y COMENTARIOS </t>
  </si>
  <si>
    <t>pendiente</t>
  </si>
  <si>
    <t>2.2</t>
  </si>
  <si>
    <t xml:space="preserve">Empleos potenciales generados por empresas del Fondo Emprender </t>
  </si>
  <si>
    <t>Aprendices en programas de formación titulada para Sectores de Clase Mundial</t>
  </si>
  <si>
    <t>Empresas con cuotas reguladas</t>
  </si>
  <si>
    <t>Beneficiarios en las empresas y gremios formados a través del Programa de Formación Continua Especializada</t>
  </si>
  <si>
    <t>Total de recursos asignados al Sector Trabajo (inversión solamente)</t>
  </si>
  <si>
    <t>CORRESPONDE AL TOTAL ASIGNADO SEGÚN EL MGMP 2014-2016, PARA EL AÑO 2014, EN MILLONES DE PESOS. Es decir NO es una meta para el cuatrienio, sino una meta para el 2014</t>
  </si>
  <si>
    <t>Según lo establecido en el documento CONPES 3729, Marco de Gasto de Mediano Plazo 2013-2016 (versión aprobada en julio del 2012)</t>
  </si>
  <si>
    <t>Aprendices Programa Integración con la Educación Media “Técnicos Laborales”</t>
  </si>
  <si>
    <t xml:space="preserve">Certificaciones expedidas en competencias laborales  </t>
  </si>
  <si>
    <t>Crecimiento sostenible y competitividad</t>
  </si>
  <si>
    <t>Competitividad y crecimiento de la productividad</t>
  </si>
  <si>
    <r>
      <t xml:space="preserve">PRIMER OBJETIVO: Crear </t>
    </r>
    <r>
      <rPr>
        <b/>
        <u/>
        <sz val="12"/>
        <rFont val="Calibri"/>
        <family val="2"/>
      </rPr>
      <t xml:space="preserve">condiciones </t>
    </r>
    <r>
      <rPr>
        <b/>
        <sz val="12"/>
        <rFont val="Calibri"/>
        <family val="2"/>
      </rPr>
      <t xml:space="preserve">que contribuyan a fomentar la </t>
    </r>
    <r>
      <rPr>
        <b/>
        <u/>
        <sz val="12"/>
        <rFont val="Calibri"/>
        <family val="2"/>
      </rPr>
      <t>generación de empleo</t>
    </r>
    <r>
      <rPr>
        <b/>
        <sz val="12"/>
        <rFont val="Calibri"/>
        <family val="2"/>
      </rPr>
      <t xml:space="preserve">, la </t>
    </r>
    <r>
      <rPr>
        <b/>
        <u/>
        <sz val="12"/>
        <rFont val="Calibri"/>
        <family val="2"/>
      </rPr>
      <t>formalización</t>
    </r>
    <r>
      <rPr>
        <b/>
        <sz val="12"/>
        <rFont val="Calibri"/>
        <family val="2"/>
      </rPr>
      <t xml:space="preserve"> laboral, mejorar las condiciones de </t>
    </r>
    <r>
      <rPr>
        <b/>
        <u/>
        <sz val="12"/>
        <rFont val="Calibri"/>
        <family val="2"/>
      </rPr>
      <t>movilidad laboral</t>
    </r>
    <r>
      <rPr>
        <b/>
        <sz val="12"/>
        <rFont val="Calibri"/>
        <family val="2"/>
      </rPr>
      <t xml:space="preserve">, y la </t>
    </r>
    <r>
      <rPr>
        <b/>
        <u/>
        <sz val="12"/>
        <rFont val="Calibri"/>
        <family val="2"/>
      </rPr>
      <t>formación y capacitación</t>
    </r>
    <r>
      <rPr>
        <b/>
        <sz val="12"/>
        <rFont val="Calibri"/>
        <family val="2"/>
      </rPr>
      <t xml:space="preserve"> del recurso humano dentro del marco de trabajo decente.</t>
    </r>
  </si>
  <si>
    <r>
      <t xml:space="preserve">SEGUNDO OBJETIVO: Promover la </t>
    </r>
    <r>
      <rPr>
        <b/>
        <u/>
        <sz val="12"/>
        <rFont val="Calibri"/>
        <family val="2"/>
      </rPr>
      <t>protección</t>
    </r>
    <r>
      <rPr>
        <b/>
        <sz val="12"/>
        <rFont val="Calibri"/>
        <family val="2"/>
      </rPr>
      <t xml:space="preserve"> de los </t>
    </r>
    <r>
      <rPr>
        <b/>
        <u/>
        <sz val="12"/>
        <rFont val="Calibri"/>
        <family val="2"/>
      </rPr>
      <t>derechos fundamentales</t>
    </r>
    <r>
      <rPr>
        <b/>
        <sz val="12"/>
        <rFont val="Calibri"/>
        <family val="2"/>
      </rPr>
      <t xml:space="preserve"> del trabajo y la promoción del </t>
    </r>
    <r>
      <rPr>
        <b/>
        <u/>
        <sz val="12"/>
        <rFont val="Calibri"/>
        <family val="2"/>
      </rPr>
      <t>diálogo social</t>
    </r>
    <r>
      <rPr>
        <b/>
        <sz val="12"/>
        <rFont val="Calibri"/>
        <family val="2"/>
      </rPr>
      <t>, la concertación y la conciliación.</t>
    </r>
  </si>
  <si>
    <r>
      <t xml:space="preserve">TERCER OBJETIVO: </t>
    </r>
    <r>
      <rPr>
        <b/>
        <u/>
        <sz val="12"/>
        <rFont val="Calibri"/>
        <family val="2"/>
      </rPr>
      <t>Fortalecer el Sistema</t>
    </r>
    <r>
      <rPr>
        <b/>
        <sz val="12"/>
        <rFont val="Calibri"/>
        <family val="2"/>
      </rPr>
      <t xml:space="preserve"> de Seguridad Social, mediante la promoción y aumento de </t>
    </r>
    <r>
      <rPr>
        <b/>
        <u/>
        <sz val="12"/>
        <rFont val="Calibri"/>
        <family val="2"/>
      </rPr>
      <t>cobertura</t>
    </r>
    <r>
      <rPr>
        <b/>
        <sz val="12"/>
        <rFont val="Calibri"/>
        <family val="2"/>
      </rPr>
      <t xml:space="preserve"> de afiliación en </t>
    </r>
    <r>
      <rPr>
        <b/>
        <u/>
        <sz val="12"/>
        <rFont val="Calibri"/>
        <family val="2"/>
      </rPr>
      <t>pensiones y riesgos profesionales</t>
    </r>
    <r>
      <rPr>
        <b/>
        <sz val="12"/>
        <rFont val="Calibri"/>
        <family val="2"/>
      </rPr>
      <t xml:space="preserve">, y el reconocimiento de </t>
    </r>
    <r>
      <rPr>
        <b/>
        <u/>
        <sz val="12"/>
        <rFont val="Calibri"/>
        <family val="2"/>
      </rPr>
      <t>servicios sociales complementarios</t>
    </r>
    <r>
      <rPr>
        <b/>
        <sz val="12"/>
        <rFont val="Calibri"/>
        <family val="2"/>
      </rPr>
      <t xml:space="preserve"> </t>
    </r>
  </si>
  <si>
    <r>
      <t xml:space="preserve">CUARTO OBJETIVO: </t>
    </r>
    <r>
      <rPr>
        <b/>
        <u/>
        <sz val="12"/>
        <rFont val="Calibri"/>
        <family val="2"/>
      </rPr>
      <t>Fortalecer el Sistema de Prevención, Inspección, Vigilancia y Control del Sector Trabajo.</t>
    </r>
  </si>
  <si>
    <r>
      <t xml:space="preserve">QUINTO OBJETIVO: Fortalecer las </t>
    </r>
    <r>
      <rPr>
        <b/>
        <u/>
        <sz val="12"/>
        <rFont val="Calibri"/>
        <family val="2"/>
      </rPr>
      <t>instituciones</t>
    </r>
    <r>
      <rPr>
        <b/>
        <sz val="12"/>
        <rFont val="Calibri"/>
        <family val="2"/>
      </rPr>
      <t xml:space="preserve"> del Sector Trabajo y la </t>
    </r>
    <r>
      <rPr>
        <b/>
        <u/>
        <sz val="12"/>
        <rFont val="Calibri"/>
        <family val="2"/>
      </rPr>
      <t>rendición de cuentas</t>
    </r>
    <r>
      <rPr>
        <b/>
        <sz val="12"/>
        <rFont val="Calibri"/>
        <family val="2"/>
      </rPr>
      <t xml:space="preserve"> en ejercicio del Buen Gobierno, en búsqueda de la </t>
    </r>
    <r>
      <rPr>
        <b/>
        <u/>
        <sz val="12"/>
        <rFont val="Calibri"/>
        <family val="2"/>
      </rPr>
      <t>modernización, eficiencia y eficacia.</t>
    </r>
  </si>
  <si>
    <t>Aprendices en formación educación Técnico Profesional, Tecnólogo y Especializaciones</t>
  </si>
  <si>
    <t>Trabajadores Afiliados al Sistema General de Riesgos Laborales</t>
  </si>
  <si>
    <t>Desarrollar mecanismos y herramientas que permitan monitorear y dar cuenta de la buena gestión, del compromiso con el servicio público, y de la transparencia del sector</t>
  </si>
  <si>
    <t>Porcentaje de cotizantes activos (al sistema general de pensiones) /ocupados</t>
  </si>
  <si>
    <t>Fortalecer los mecanismos de protección al adulto mayor, promoviendo la ampliación progresiva hacia la cobertura universal, la  justicia, la equidad y la sostenibilidad</t>
  </si>
  <si>
    <t>Número de ahorradores en beneficios ecónomicos periodicos</t>
  </si>
  <si>
    <t>Diseñar e implementar políticas que promueven y faciliten la generación de empleos dignos y decentes, a través de programas de empleo, auto-empleo y auto-emprendimiento, y del desarrollo de capacidades regionales y locales para la formulación y ejecución técnica de políticas de mercado laboral</t>
  </si>
  <si>
    <t>Promover la formalización laboral, través del desarrollo de incentivos para promover la inserción al mercado laboral formal de los trabajadores, en especial de los jóvenes y de la población vulnerable</t>
  </si>
  <si>
    <t>Preparar los trabajadores colombianos para los desafíos de una economía globalizada, manteniéndose siempre en el más alto nivel de competitividad, excelencia y pertinencia, para formar los aprendices del siglo XXI, y facilitar la movilidad  internacional de los trabajadores, colombianos en el exterior y extranjeros en Colombia</t>
  </si>
  <si>
    <t xml:space="preserve">Este programa culminó a final del año 2012. Por ende, la meta establecida no es cuatrienial, y no habrá más actualizaciones del mismo. </t>
  </si>
  <si>
    <t>3.2</t>
  </si>
  <si>
    <t>3.3</t>
  </si>
  <si>
    <t>El Servicio Público de Empleo hace referencia al Servicio del SENA. No se debe confundir con el Servicio Público de Empleo que está diseñando el Ministerio del Trabajo</t>
  </si>
  <si>
    <t>Promover la inclusión social, laboral y/o generación de ingresos de las poblaciones vulnerables y en particular de la población víctima, mediante el desarrollo de programas de formación y capacitación.</t>
  </si>
  <si>
    <t>Facilitar y aumentar las posibilidades de colocación a traves de mecanismos de intermediación laboral y orientación ocupacional.</t>
  </si>
  <si>
    <r>
      <t>Formar el recurso humano requerido por el sector productivo para la competitividad y crecimiento de la economía colombiana, a través de la capacitación y formación profesional integral</t>
    </r>
    <r>
      <rPr>
        <sz val="12"/>
        <color rgb="FFFF3300"/>
        <rFont val="Verdana"/>
        <family val="2"/>
      </rPr>
      <t xml:space="preserve"> </t>
    </r>
    <r>
      <rPr>
        <sz val="12"/>
        <rFont val="Verdana"/>
        <family val="2"/>
      </rPr>
      <t>de los trabajadores en las habilidades y competencias laborales demandadas en el corto, mediano y largo plazo.</t>
    </r>
  </si>
  <si>
    <t>1. Teniendo en cuenta que las fuentes de información son la Superinetendencia de la Economía Solidaria -Supersolidaria- y los gremios del Sector Solidario, quienes consolidan esta información en el primer semestre de cada vigencia, no es posible reportar el consolidado del indicador que integra la estadística interna del trabajo desarrollado directamente por la Unidad y la estadística externa del crecimiento del sector.
2. Con la puesta en marcha del Registro Único Empresarial y Social -RUES- el 01 de enero de 2013, se están gestionando las alianzas con la Confederación Colombiana de Cámaras de Comercio para reportar estas cifras con una periodicidad menor para toda la vigencia.</t>
  </si>
  <si>
    <t>Empresas Solidarias Fortalecidas</t>
  </si>
  <si>
    <r>
      <t>Personas inscritas en Servicio Nacional</t>
    </r>
    <r>
      <rPr>
        <sz val="12"/>
        <color rgb="FFFF0000"/>
        <rFont val="Tahoma"/>
        <family val="2"/>
      </rPr>
      <t xml:space="preserve"> </t>
    </r>
    <r>
      <rPr>
        <sz val="12"/>
        <color indexed="8"/>
        <rFont val="Tahoma"/>
        <family val="2"/>
      </rPr>
      <t>de Empleo</t>
    </r>
  </si>
  <si>
    <t>Personas colocadas por el Servicio Nacional de Empleo</t>
  </si>
  <si>
    <t>Vacantes disponibles en el Servicio Nacional de Empleo</t>
  </si>
  <si>
    <t>No. de sectores económicos con conflictividad laboral intervenidos  (minas, transporte, hidrocarburos)</t>
  </si>
  <si>
    <t xml:space="preserve">pendiente confirmación IVC </t>
  </si>
  <si>
    <t>Número de reportes elaborados  y enviados a la  red  interinstitucional  de apoyo del Observatorio.</t>
  </si>
  <si>
    <t xml:space="preserve">Número de  reuniones de  socialización de documentos  y/o presentaciones de análisis situacional sectorial   elaborados por  el Observatorio de Conflictos Socio Laborales. </t>
  </si>
  <si>
    <t>N/A (indicador proxy)</t>
    <phoneticPr fontId="3" type="noConversion"/>
  </si>
  <si>
    <t>Numero de empresas que implementan la modalidad de Teletrabajo</t>
  </si>
  <si>
    <t>La liínea de base se levantó a finales del año 2012. Por ende, no ha trascurrido suficiente tiempo para poder evaluar los avances frente a la línea de base. Fue levantada por  MinTic y el Centro Nacional de Consultoría en septiembre de 2012, se tiene proyectado por parte del Ministerio lograr un incremento de cerca de 2,000 empresas aplicando la modalidad de teletrabajo al 2014</t>
  </si>
  <si>
    <t>La tasa de Trabajo Infantil para 2011, en el marco de la ENTI, a profundida desarrollada por el DANE , arrojo un resultado, que para nada responde a las espectativas del gobierno frente a este tema (13 %), para abril de 2013, se espera contar con los resultados de la tasa 2012, la cual se hace en el marco de la GEIH, y poder ver su resultado en relación con el margén en que se encontraba en el 2009 (9,2), sobre el cual se determino la meta. Los resultados de la Tasa de Trabajo Infantil de 2011, se obtienen de la Encuesta a profundidad que se lleva a cabo cada 10 años, los datos de los períodos intermedios (2003, 2005, 2007 y 2009) se hacen sobre un escenario diferente y en consecuencia no es posible la comparatibilidad de las cifras, razón esta por la cual, para la presente vigencia se esta adelantando una consultoría para que determine en que terminos y sobre que parametros se pueden hacer estas comparaciones.</t>
  </si>
  <si>
    <t>Los resultados son los reportados en el SISMEG</t>
  </si>
  <si>
    <t xml:space="preserve">En el marco de los convenios y contratos firmados para la vigencia 2012, se capacitaron 3190 personas en Negociación Colectiva del Sector Público (Decreto 1092 de 2012) y 45 presonas en dialogo social (Carta Acuerdo OIT). </t>
  </si>
  <si>
    <t>Número de Centros Orientacion y atencion Laboral "Colabora" territoriales creados y funcionando</t>
  </si>
  <si>
    <t>El proyecto de invversión   "IMPLEMENTACIÓN DE MECANISMOS PARA MEJORAR LA CALIDAD Y EFICIENCIA EN LA PRESTACIÓN DEL SERVICIO AL CIUDADANO EN EL MINISTERIO DEL TRABAJO A NIVEL NACIONAL" se inicia en Febrero de 2013 y contempla la creacion de Centros de Orientacion y Atención Laboral "COLabora" , inicialmente en la Ciudad de Bogotá, el cual será inagurado en mayo de 2.013, los 34 restantes serán inagurados en el  año 2.014, El objetivo del proyecto es Acercar, mejorar y fortalecer la relación del Ministerio con la ciudadanía, basada en la atención, orientación y prestación de servicios de calidad a través de canales de atención presencial, virtual y telefónico y escrito.</t>
  </si>
  <si>
    <t>Fortalecer los procesos de atención al ciudadano y proveer un servicio cercano, pertinente y de calidad a los usuarios</t>
  </si>
  <si>
    <t>7.8%</t>
    <phoneticPr fontId="1" type="noConversion"/>
  </si>
  <si>
    <t>2013/28/02</t>
    <phoneticPr fontId="1" type="noConversion"/>
  </si>
  <si>
    <t>4.4%</t>
    <phoneticPr fontId="1" type="noConversion"/>
  </si>
  <si>
    <t>90.4%</t>
    <phoneticPr fontId="1" type="noConversion"/>
  </si>
  <si>
    <t xml:space="preserve">Capacidad de gestión de los puntos de atención Colpensiones, en cuanto a capacidad de respuesta inmediata de PQR en las oficinas </t>
  </si>
  <si>
    <t>59.8%</t>
  </si>
  <si>
    <t>Gestión de respuesta de tutelas</t>
  </si>
  <si>
    <t xml:space="preserve">Expedientes fuera de término (con plazo de respuesta vencidos) </t>
  </si>
  <si>
    <t xml:space="preserve">Nivel de oportunidad en el pago de la nómina de afiliados y pensionados </t>
  </si>
  <si>
    <r>
      <t>Facilitar la movilidad laboral del recurso humano, a través del reconocimiento de las competencias laborales, la generacion de convenios que faciliten el flujo migratorio y</t>
    </r>
    <r>
      <rPr>
        <sz val="12"/>
        <color rgb="FFFF0000"/>
        <rFont val="Verdana"/>
        <family val="2"/>
      </rPr>
      <t xml:space="preserve"> </t>
    </r>
    <r>
      <rPr>
        <sz val="12"/>
        <rFont val="Verdana"/>
        <family val="2"/>
      </rPr>
      <t>la consolidación de la política laboral migratoria</t>
    </r>
  </si>
  <si>
    <t xml:space="preserve">Mejorar las condiciones de empleabilidad  (empleo, emprendimiento)  a través de la capacitación en el puesto de trabajo, estrategias de emprendimiento  y contrato de aprendizaje y otros programas que permitan construir puentes con el sector productivo </t>
  </si>
  <si>
    <t>Versión: 1.0</t>
  </si>
  <si>
    <t>Fecha: 31/01/2013</t>
  </si>
  <si>
    <t>Página: 1 de 1</t>
  </si>
  <si>
    <r>
      <rPr>
        <b/>
        <sz val="16"/>
        <rFont val="Arial Narrow"/>
        <family val="2"/>
      </rPr>
      <t>PROCEDIMIENTO FORMULACION Y SEGUIMIENTO A PLANES DE GESTION</t>
    </r>
    <r>
      <rPr>
        <b/>
        <sz val="20"/>
        <rFont val="Arial Narrow"/>
        <family val="2"/>
      </rPr>
      <t xml:space="preserve">
</t>
    </r>
    <r>
      <rPr>
        <b/>
        <sz val="14"/>
        <rFont val="Arial Narrow"/>
        <family val="2"/>
      </rPr>
      <t>PLAN ESTRATÉGICO SECTORIAL 2013 - 2014</t>
    </r>
  </si>
  <si>
    <t>Código: DE – PD – 01 - PL - 03</t>
  </si>
  <si>
    <t>Estos productos se lograron en el marco de la Carta acuerdo</t>
  </si>
  <si>
    <t>Techo de Gasto Sectorial para el sector Trabajo (funcionamiento e inversión)</t>
  </si>
  <si>
    <t>$3.431.392.000.000  (para el año 2013)</t>
  </si>
  <si>
    <t>Campañas de defensa a los derechos del sindicalismo</t>
  </si>
  <si>
    <t>Número de Adultos Mayores beneficiarios de los BEPS</t>
  </si>
  <si>
    <t>Víctimas caracterizadas sociolaboralmente</t>
  </si>
  <si>
    <t xml:space="preserve">Benericiarias del programa de rutas integrales de empleo rural y urbano para las victinas </t>
  </si>
  <si>
    <t>OBSERVACION</t>
  </si>
  <si>
    <t>No se ha registrado información desde 31 de enero de 2013</t>
  </si>
  <si>
    <t>Falta reportar información correspondiente del segundo y tercer trimestre</t>
  </si>
  <si>
    <t>Falta reportar mes de septiembre</t>
  </si>
  <si>
    <t>Información actualizada a la fecha</t>
  </si>
  <si>
    <t>Averiguar informacion con la entidad</t>
  </si>
  <si>
    <t>En el tablero de indicadores no se ha consignado la meta del cuatrenio</t>
  </si>
  <si>
    <t>Falta registrar información correspondiente a los meses de agosto y septiembre</t>
  </si>
  <si>
    <t>Falta registrar información del primer semestre del año 2013</t>
  </si>
  <si>
    <t>Falta registrar información de los meses de agosto y septiembre de 2013</t>
  </si>
  <si>
    <t>Falta registrar información de los meses de junio, julio, agosto y septiembre de 2013</t>
  </si>
  <si>
    <t>Falta registrar información del mes de septiembre de 2013</t>
  </si>
  <si>
    <t xml:space="preserve">Información actualizada a la fecha </t>
  </si>
  <si>
    <t>Averiguar con la Entidad</t>
  </si>
  <si>
    <t>PERIODICIDAD DE REPORTE</t>
  </si>
  <si>
    <t>Mensual</t>
  </si>
  <si>
    <t>Semestral</t>
  </si>
  <si>
    <t>Trimestral</t>
  </si>
  <si>
    <t>Agendas de diálogo social de la CPCPSL y de las SDCPSL construidas  tripartitamente para el desarrollo de la política laboral local</t>
  </si>
  <si>
    <t>Número de Secretarías Técnicas en funcionamiento en la CPCPSL y las SDCPSL</t>
  </si>
  <si>
    <t>Audiencias de conciliación realizadas en las territoriales</t>
  </si>
  <si>
    <t>Tasa de conciliación</t>
  </si>
  <si>
    <t>Anual</t>
  </si>
  <si>
    <t>Porcentaje de solicitudes de prestaciones económicas presentadas por los ciudadanos, tramitadas y resueltas</t>
  </si>
  <si>
    <t>Crecimiento de procesos judiciales interpuestos por los ciudadanos</t>
  </si>
  <si>
    <t>Número de entidades del sector con Sistemas de Gestión de Calidad certificados</t>
  </si>
  <si>
    <t>Falta informacion del primer semestre del año</t>
  </si>
  <si>
    <t>Informacion actualizada  a la fecha</t>
  </si>
  <si>
    <t>Actualizada a la fecha</t>
  </si>
  <si>
    <t>SISMEG</t>
  </si>
  <si>
    <t>X</t>
  </si>
  <si>
    <t>falta información tercer trimestre</t>
  </si>
  <si>
    <t>Personas desempleadas orientadas por el Servicio Nacional de Empleo</t>
  </si>
  <si>
    <t>Personas atendidas e inscritas por Servicio Nacional de Empleo pertenecientes al programa Red Unidos</t>
  </si>
  <si>
    <t xml:space="preserve">Por  favor verificar los porcentajes de avance a 30 de septiembre </t>
  </si>
  <si>
    <t>Se tiene programado realizar el evento de audiencia pública sectorial para la presente vigencia el proximo 22 de noviembre</t>
  </si>
  <si>
    <t>Falta registrar información del primer semestre del año 2013, sin embargo la dependencia reporta que a 30 de junio de 2013 tiene 21 observatorios, es decir el 52%</t>
  </si>
  <si>
    <t>Indicador que comenzará medirse en la vigencia 2014</t>
  </si>
  <si>
    <t>Meta finalizada</t>
  </si>
  <si>
    <t xml:space="preserve">Los subproyectos se encuentran en firme con aprobación del DNP y del Min Hacienda. A la fecha los convenios para implementar los programas jóvenes con encargo fiduciario, formación para el trabajo y levantamiento de perfiles están a la firma. Así mismo, los procesos de selección de las licitaciones para formación para el trabajo ya fueron abiertas y se encuentra en proceso de acuerdo con el cronograma contractual establecido.  </t>
  </si>
  <si>
    <t>Se solicitó la creación del indicador "Empresas solidarias fortalecidas", con el fin de contribuir a la sostenibilidad de los proyectos socio empresariales, garantizar la aplicación de los principios que soportan la actividad administrativa, financiera, social y democrática de las empresas solidarias y permitir mayores niveles de competitividad y productividad buscando la madurez empresarial y la mayor contribución posible al desarrollo del país.</t>
  </si>
  <si>
    <t>No hay avance físico a la fecha.</t>
  </si>
  <si>
    <t>Que avance tiene a 30 de septiembre?</t>
  </si>
  <si>
    <t xml:space="preserve">Porcentaje de desarrollo e implementación del Programa de equidad laboral con enfoque diferencial de género </t>
  </si>
  <si>
    <t>Que meta cuatrenio queda establecida? Y que avance tiene a septiembre 30?</t>
  </si>
  <si>
    <t>Que entidades se han certificado a 30 de septiembre de 2013?</t>
  </si>
  <si>
    <t>AVANCE CUATRENIO</t>
  </si>
  <si>
    <t>META 2013</t>
  </si>
  <si>
    <t>AVANCE 2013</t>
  </si>
  <si>
    <t>31/09/2013</t>
  </si>
  <si>
    <t>Falta reportar mes de octubre</t>
  </si>
  <si>
    <t>Falta registrar información de los meses de septiembre y octubre de 2013</t>
  </si>
  <si>
    <t>Falta registrar información del mes de octubre de 2013</t>
  </si>
  <si>
    <t>Falta registrar información del mes de septiembre y octubre de 2013</t>
  </si>
  <si>
    <t>Falta registrar información de los meses de agosto, septiembre y octubre de 2013</t>
  </si>
  <si>
    <t>2013/30/09</t>
  </si>
  <si>
    <t>Del total de solicitudes de reconocimiento de prestaciones recibidas(Represa ISS y Colpensiones) que corresponden a 610.595, se respondieron 346.546 los cuales corresponden a los actos administrativos, reconocimientos gestionados y reconocimientos cerrados</t>
  </si>
  <si>
    <t xml:space="preserve">Se debe aclarar que el ISS en Liquidación inició la entrega de información de procesos judiciales el 28 de diciembre de 2012 y solo hasta el 21 de junio de 2013 se firmó la entrega definitiva de los mismos, sin embargo COLPENSIONES asumió la defensa de los procesos de conformidad con lo ordenado en el Decreto 2013 de 2012 a partir de 28 de diciembre de 2012  y desde esa fecha se han venido profiriendo sentencias, lo que ha producido la disminución de los procesos entregados. </t>
  </si>
  <si>
    <t>Del total de tutelas identificadas entre Represa ISS y Colpensiones que corresponde a 96.222 se han resuelto 18.786</t>
  </si>
  <si>
    <t xml:space="preserve">El 54% corresponde a los expedientes que se encuentran fuera de término del total de las solicitudes de reconocimiento que están pendientes por decisión. 
</t>
  </si>
  <si>
    <t>La nómina de pensionados se ha cancelado optunamente durante el año 2013</t>
  </si>
  <si>
    <t xml:space="preserve">Del total de PQRS radicadas en los PAC de Colpensiones, el 60% recibe respuesta en el punto de atención </t>
  </si>
  <si>
    <t>Se inicia su medición en la vigencia 2014</t>
  </si>
  <si>
    <t>Código: DE – PD – 01 - F - 03</t>
  </si>
  <si>
    <t>Fecha: Septiembre 4 de  2013</t>
  </si>
  <si>
    <t>INDICADOR</t>
  </si>
  <si>
    <t>N/A</t>
  </si>
  <si>
    <t xml:space="preserve">N/A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</si>
</sst>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10C0A]#,##0.00"/>
    <numFmt numFmtId="165" formatCode="[$-10C0A]yyyy/mm/dd"/>
    <numFmt numFmtId="166" formatCode="0.0%"/>
    <numFmt numFmtId="167" formatCode="#,##0.0"/>
  </numFmts>
  <fonts count="25" x14ac:knownFonts="1">
    <font>
      <sz val="10"/>
      <name val="Verdana"/>
    </font>
    <font>
      <sz val="8"/>
      <name val="Verdana"/>
      <family val="2"/>
    </font>
    <font>
      <b/>
      <sz val="12"/>
      <name val="Calibri"/>
      <family val="2"/>
    </font>
    <font>
      <sz val="10"/>
      <name val="Arial"/>
      <family val="2"/>
    </font>
    <font>
      <b/>
      <sz val="12"/>
      <name val="Verdana"/>
      <family val="2"/>
    </font>
    <font>
      <sz val="12"/>
      <name val="Verdana"/>
      <family val="2"/>
    </font>
    <font>
      <b/>
      <u/>
      <sz val="12"/>
      <name val="Calibri"/>
      <family val="2"/>
    </font>
    <font>
      <sz val="12"/>
      <name val="Tahoma"/>
      <family val="2"/>
    </font>
    <font>
      <sz val="12"/>
      <color indexed="8"/>
      <name val="Tahoma"/>
      <family val="2"/>
    </font>
    <font>
      <sz val="12"/>
      <color rgb="FFFF0000"/>
      <name val="Tahoma"/>
      <family val="2"/>
    </font>
    <font>
      <sz val="12"/>
      <color rgb="FFFF0000"/>
      <name val="Verdana"/>
      <family val="2"/>
    </font>
    <font>
      <sz val="12"/>
      <color rgb="FFFF3300"/>
      <name val="Verdana"/>
      <family val="2"/>
    </font>
    <font>
      <b/>
      <sz val="12"/>
      <color theme="0"/>
      <name val="Calibri"/>
      <family val="2"/>
    </font>
    <font>
      <sz val="12"/>
      <color theme="0"/>
      <name val="Verdana"/>
      <family val="2"/>
    </font>
    <font>
      <sz val="10"/>
      <name val="Verdana"/>
      <family val="2"/>
    </font>
    <font>
      <sz val="9"/>
      <color indexed="81"/>
      <name val="Tahoma"/>
      <family val="2"/>
    </font>
    <font>
      <b/>
      <sz val="9"/>
      <color indexed="81"/>
      <name val="Tahoma"/>
      <family val="2"/>
    </font>
    <font>
      <b/>
      <sz val="20"/>
      <name val="Arial Narrow"/>
      <family val="2"/>
    </font>
    <font>
      <b/>
      <sz val="16"/>
      <name val="Arial Narrow"/>
      <family val="2"/>
    </font>
    <font>
      <b/>
      <sz val="14"/>
      <name val="Arial Narrow"/>
      <family val="2"/>
    </font>
    <font>
      <sz val="11"/>
      <color theme="1"/>
      <name val="Arial"/>
      <family val="2"/>
    </font>
    <font>
      <sz val="10"/>
      <name val="Tahoma"/>
      <family val="2"/>
    </font>
    <font>
      <sz val="10"/>
      <color rgb="FFFF0000"/>
      <name val="Tahoma"/>
      <family val="2"/>
    </font>
    <font>
      <sz val="12"/>
      <color theme="0"/>
      <name val="Tahoma"/>
      <family val="2"/>
    </font>
    <font>
      <sz val="11"/>
      <color theme="1"/>
      <name val="Arial Narrow"/>
      <family val="2"/>
    </font>
  </fonts>
  <fills count="20">
    <fill>
      <patternFill patternType="none"/>
    </fill>
    <fill>
      <patternFill patternType="gray125"/>
    </fill>
    <fill>
      <patternFill patternType="solid">
        <fgColor theme="8" tint="-0.249977111117893"/>
        <bgColor indexed="64"/>
      </patternFill>
    </fill>
    <fill>
      <patternFill patternType="solid">
        <fgColor rgb="FFC00000"/>
        <bgColor indexed="64"/>
      </patternFill>
    </fill>
    <fill>
      <patternFill patternType="solid">
        <fgColor rgb="FFC00000"/>
        <bgColor indexed="0"/>
      </patternFill>
    </fill>
    <fill>
      <patternFill patternType="solid">
        <fgColor theme="8" tint="-0.249977111117893"/>
        <bgColor indexed="0"/>
      </patternFill>
    </fill>
    <fill>
      <patternFill patternType="solid">
        <fgColor rgb="FFFF3300"/>
        <bgColor indexed="0"/>
      </patternFill>
    </fill>
    <fill>
      <patternFill patternType="solid">
        <fgColor theme="6" tint="0.39997558519241921"/>
        <bgColor indexed="0"/>
      </patternFill>
    </fill>
    <fill>
      <patternFill patternType="solid">
        <fgColor indexed="15"/>
        <bgColor indexed="64"/>
      </patternFill>
    </fill>
    <fill>
      <patternFill patternType="solid">
        <fgColor indexed="47"/>
        <bgColor indexed="64"/>
      </patternFill>
    </fill>
    <fill>
      <patternFill patternType="solid">
        <fgColor indexed="53"/>
        <bgColor indexed="64"/>
      </patternFill>
    </fill>
    <fill>
      <patternFill patternType="solid">
        <fgColor theme="4" tint="-0.499984740745262"/>
        <bgColor indexed="64"/>
      </patternFill>
    </fill>
    <fill>
      <patternFill patternType="solid">
        <fgColor indexed="43"/>
        <bgColor indexed="0"/>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00"/>
        <bgColor indexed="0"/>
      </patternFill>
    </fill>
    <fill>
      <patternFill patternType="solid">
        <fgColor rgb="FFFFFF00"/>
        <bgColor indexed="64"/>
      </patternFill>
    </fill>
    <fill>
      <patternFill patternType="solid">
        <fgColor theme="0"/>
        <bgColor indexed="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4" fillId="0" borderId="0" applyFont="0" applyFill="0" applyBorder="0" applyAlignment="0" applyProtection="0"/>
  </cellStyleXfs>
  <cellXfs count="184">
    <xf numFmtId="0" fontId="0" fillId="0" borderId="0" xfId="0"/>
    <xf numFmtId="0" fontId="5" fillId="0" borderId="0" xfId="0" applyFont="1" applyProtection="1"/>
    <xf numFmtId="0" fontId="12" fillId="11" borderId="1" xfId="0" applyFont="1" applyFill="1" applyBorder="1" applyAlignment="1" applyProtection="1">
      <alignment horizontal="center" vertical="center" wrapText="1"/>
    </xf>
    <xf numFmtId="0" fontId="13" fillId="0" borderId="0" xfId="0" applyFont="1" applyProtection="1"/>
    <xf numFmtId="0" fontId="7" fillId="3" borderId="1" xfId="0" applyFont="1" applyFill="1" applyBorder="1" applyAlignment="1" applyProtection="1">
      <alignment horizontal="center" vertical="center" wrapText="1"/>
    </xf>
    <xf numFmtId="164" fontId="8" fillId="4" borderId="1" xfId="0" applyNumberFormat="1" applyFont="1" applyFill="1" applyBorder="1" applyAlignment="1" applyProtection="1">
      <alignment horizontal="center" vertical="center" wrapText="1"/>
    </xf>
    <xf numFmtId="165" fontId="8" fillId="4"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164" fontId="7" fillId="7" borderId="1" xfId="0" applyNumberFormat="1" applyFont="1" applyFill="1" applyBorder="1" applyAlignment="1" applyProtection="1">
      <alignment horizontal="center" vertical="center" wrapText="1"/>
    </xf>
    <xf numFmtId="14" fontId="7" fillId="7" borderId="1" xfId="0" applyNumberFormat="1" applyFont="1" applyFill="1" applyBorder="1" applyAlignment="1" applyProtection="1">
      <alignment horizontal="center" vertical="center" wrapText="1"/>
    </xf>
    <xf numFmtId="0" fontId="8" fillId="14" borderId="1" xfId="0" applyFont="1" applyFill="1" applyBorder="1" applyAlignment="1" applyProtection="1">
      <alignment horizontal="center" vertical="center" wrapText="1"/>
    </xf>
    <xf numFmtId="0" fontId="8" fillId="5" borderId="1" xfId="0" applyFont="1" applyFill="1" applyBorder="1" applyAlignment="1" applyProtection="1">
      <alignment horizontal="center" vertical="center" wrapText="1"/>
    </xf>
    <xf numFmtId="3" fontId="8" fillId="5" borderId="1" xfId="0" applyNumberFormat="1" applyFont="1" applyFill="1" applyBorder="1" applyAlignment="1" applyProtection="1">
      <alignment horizontal="center" vertical="center" wrapText="1"/>
    </xf>
    <xf numFmtId="164" fontId="8" fillId="5" borderId="1" xfId="0" applyNumberFormat="1" applyFont="1" applyFill="1" applyBorder="1" applyAlignment="1" applyProtection="1">
      <alignment horizontal="center" vertical="center" wrapText="1"/>
    </xf>
    <xf numFmtId="165" fontId="8" fillId="5" borderId="1" xfId="0" applyNumberFormat="1"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164" fontId="7" fillId="5" borderId="1" xfId="0" applyNumberFormat="1"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5" fillId="0" borderId="1" xfId="0" applyFont="1" applyBorder="1" applyAlignment="1" applyProtection="1">
      <alignment horizontal="left" vertical="center" wrapText="1"/>
    </xf>
    <xf numFmtId="0" fontId="5" fillId="0" borderId="1" xfId="0" applyFont="1" applyBorder="1" applyAlignment="1" applyProtection="1">
      <alignment horizontal="center" vertical="center"/>
    </xf>
    <xf numFmtId="0" fontId="8" fillId="14" borderId="1" xfId="0" applyFont="1" applyFill="1" applyBorder="1" applyAlignment="1" applyProtection="1">
      <alignment vertical="center" wrapText="1"/>
    </xf>
    <xf numFmtId="0" fontId="5" fillId="0" borderId="1" xfId="0" applyFont="1" applyBorder="1" applyAlignment="1" applyProtection="1">
      <alignment vertical="center" wrapText="1"/>
    </xf>
    <xf numFmtId="0" fontId="5" fillId="0" borderId="0" xfId="0" applyFont="1" applyFill="1" applyBorder="1" applyProtection="1"/>
    <xf numFmtId="0" fontId="8" fillId="0" borderId="0" xfId="0" applyFont="1" applyFill="1" applyBorder="1" applyAlignment="1" applyProtection="1">
      <alignment vertical="center" wrapText="1"/>
    </xf>
    <xf numFmtId="164" fontId="8" fillId="2" borderId="1" xfId="0" applyNumberFormat="1" applyFont="1" applyFill="1" applyBorder="1" applyAlignment="1" applyProtection="1">
      <alignment horizontal="center" vertical="center" wrapText="1"/>
    </xf>
    <xf numFmtId="0" fontId="8" fillId="6" borderId="1" xfId="0" applyFont="1" applyFill="1" applyBorder="1" applyAlignment="1" applyProtection="1">
      <alignment horizontal="center" vertical="center" wrapText="1"/>
    </xf>
    <xf numFmtId="164" fontId="8" fillId="6" borderId="1" xfId="0" applyNumberFormat="1" applyFont="1" applyFill="1" applyBorder="1" applyAlignment="1" applyProtection="1">
      <alignment horizontal="center" vertical="center" wrapText="1"/>
    </xf>
    <xf numFmtId="165" fontId="8" fillId="6" borderId="1" xfId="0" applyNumberFormat="1" applyFont="1" applyFill="1" applyBorder="1" applyAlignment="1" applyProtection="1">
      <alignment horizontal="center" vertical="center" wrapText="1"/>
    </xf>
    <xf numFmtId="9" fontId="8" fillId="4" borderId="1" xfId="1" applyFont="1" applyFill="1" applyBorder="1" applyAlignment="1" applyProtection="1">
      <alignment horizontal="center" vertical="center" wrapText="1"/>
    </xf>
    <xf numFmtId="165" fontId="7" fillId="4"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164" fontId="7" fillId="4" borderId="1" xfId="0" applyNumberFormat="1"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10" fontId="5" fillId="8" borderId="1" xfId="0" applyNumberFormat="1" applyFont="1" applyFill="1" applyBorder="1" applyAlignment="1" applyProtection="1">
      <alignment horizontal="center" vertical="center" wrapText="1"/>
    </xf>
    <xf numFmtId="9" fontId="5" fillId="8" borderId="1" xfId="0" applyNumberFormat="1" applyFont="1" applyFill="1" applyBorder="1" applyAlignment="1" applyProtection="1">
      <alignment horizontal="center" vertical="center" wrapText="1"/>
    </xf>
    <xf numFmtId="166" fontId="5" fillId="8" borderId="1" xfId="0" applyNumberFormat="1" applyFont="1" applyFill="1" applyBorder="1" applyAlignment="1" applyProtection="1">
      <alignment horizontal="center" vertical="center" wrapText="1"/>
    </xf>
    <xf numFmtId="0" fontId="8" fillId="12" borderId="1" xfId="0" applyFont="1" applyFill="1" applyBorder="1" applyAlignment="1" applyProtection="1">
      <alignment horizontal="center" vertical="center" wrapText="1"/>
    </xf>
    <xf numFmtId="164" fontId="8" fillId="12" borderId="1" xfId="0" applyNumberFormat="1" applyFont="1" applyFill="1" applyBorder="1" applyAlignment="1" applyProtection="1">
      <alignment horizontal="center" vertical="center" wrapText="1"/>
    </xf>
    <xf numFmtId="165" fontId="8" fillId="12" borderId="1" xfId="0" applyNumberFormat="1" applyFont="1" applyFill="1" applyBorder="1" applyAlignment="1" applyProtection="1">
      <alignment horizontal="center" vertical="center" wrapText="1"/>
    </xf>
    <xf numFmtId="0" fontId="8" fillId="13" borderId="1" xfId="0" applyFont="1" applyFill="1" applyBorder="1" applyAlignment="1" applyProtection="1">
      <alignment horizontal="center" vertical="center" wrapText="1"/>
    </xf>
    <xf numFmtId="3" fontId="7" fillId="13" borderId="1" xfId="0" applyNumberFormat="1" applyFont="1" applyFill="1" applyBorder="1" applyAlignment="1" applyProtection="1">
      <alignment horizontal="center" vertical="center" wrapText="1"/>
    </xf>
    <xf numFmtId="0" fontId="5" fillId="13" borderId="1" xfId="0" applyFont="1" applyFill="1" applyBorder="1" applyAlignment="1" applyProtection="1">
      <alignment horizontal="center" vertical="center" wrapText="1"/>
    </xf>
    <xf numFmtId="9" fontId="8" fillId="13" borderId="1" xfId="0" applyNumberFormat="1" applyFont="1" applyFill="1" applyBorder="1" applyAlignment="1" applyProtection="1">
      <alignment horizontal="center" vertical="center" wrapText="1"/>
    </xf>
    <xf numFmtId="14" fontId="8" fillId="13" borderId="1" xfId="0" applyNumberFormat="1" applyFont="1" applyFill="1" applyBorder="1" applyAlignment="1" applyProtection="1">
      <alignment horizontal="center" vertical="center" wrapText="1"/>
    </xf>
    <xf numFmtId="9" fontId="8" fillId="4" borderId="1" xfId="0" applyNumberFormat="1" applyFont="1" applyFill="1" applyBorder="1" applyAlignment="1" applyProtection="1">
      <alignment horizontal="center" vertical="center" wrapText="1"/>
    </xf>
    <xf numFmtId="14" fontId="8" fillId="4" borderId="1" xfId="0" applyNumberFormat="1" applyFont="1" applyFill="1" applyBorder="1" applyAlignment="1" applyProtection="1">
      <alignment horizontal="center" vertical="center" wrapText="1"/>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Alignment="1" applyProtection="1">
      <alignment horizontal="left" vertical="center" wrapText="1"/>
    </xf>
    <xf numFmtId="0" fontId="5" fillId="0" borderId="0" xfId="0" applyFont="1" applyFill="1" applyBorder="1" applyAlignment="1" applyProtection="1">
      <alignment horizontal="center" vertical="center" wrapText="1"/>
    </xf>
    <xf numFmtId="0" fontId="5" fillId="0" borderId="0" xfId="0" applyFont="1" applyAlignment="1" applyProtection="1">
      <alignment wrapText="1"/>
    </xf>
    <xf numFmtId="0" fontId="4"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5" fillId="9" borderId="2" xfId="0"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5" fillId="10" borderId="2" xfId="0" applyFont="1" applyFill="1" applyBorder="1" applyAlignment="1" applyProtection="1">
      <alignment horizontal="center" vertical="center" wrapText="1"/>
    </xf>
    <xf numFmtId="0" fontId="5" fillId="8" borderId="2" xfId="0" applyFont="1" applyFill="1" applyBorder="1" applyAlignment="1" applyProtection="1">
      <alignment horizontal="center" vertical="center" wrapText="1"/>
    </xf>
    <xf numFmtId="0" fontId="5" fillId="15" borderId="1" xfId="0" applyFont="1" applyFill="1" applyBorder="1" applyAlignment="1" applyProtection="1">
      <alignment vertical="center" wrapText="1"/>
    </xf>
    <xf numFmtId="0" fontId="5" fillId="15" borderId="1" xfId="0" applyFont="1" applyFill="1" applyBorder="1" applyAlignment="1" applyProtection="1">
      <alignment horizontal="left" vertical="center" wrapText="1"/>
    </xf>
    <xf numFmtId="0" fontId="2" fillId="15" borderId="1" xfId="0" applyFont="1" applyFill="1" applyBorder="1" applyAlignment="1" applyProtection="1">
      <alignment horizontal="center" vertical="center" wrapText="1"/>
    </xf>
    <xf numFmtId="3" fontId="5" fillId="8"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165" fontId="7" fillId="4" borderId="1" xfId="0" applyNumberFormat="1" applyFont="1" applyFill="1" applyBorder="1" applyAlignment="1" applyProtection="1">
      <alignment horizontal="center" vertical="center" wrapText="1"/>
    </xf>
    <xf numFmtId="165" fontId="8" fillId="4"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165" fontId="7" fillId="4" borderId="1" xfId="0" applyNumberFormat="1" applyFont="1" applyFill="1" applyBorder="1" applyAlignment="1" applyProtection="1">
      <alignment horizontal="center" vertical="center" wrapText="1"/>
    </xf>
    <xf numFmtId="165" fontId="8" fillId="4" borderId="1" xfId="0" applyNumberFormat="1"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5" fillId="0" borderId="1" xfId="0" applyFont="1" applyBorder="1" applyAlignment="1" applyProtection="1">
      <alignment horizontal="left" vertical="center" wrapText="1"/>
    </xf>
    <xf numFmtId="0" fontId="8" fillId="4" borderId="1" xfId="0" applyFont="1" applyFill="1" applyBorder="1" applyAlignment="1" applyProtection="1">
      <alignment horizontal="center" vertical="center" wrapText="1"/>
    </xf>
    <xf numFmtId="165" fontId="8" fillId="4" borderId="1" xfId="0" applyNumberFormat="1"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165" fontId="7" fillId="4" borderId="1" xfId="0" applyNumberFormat="1" applyFont="1" applyFill="1" applyBorder="1" applyAlignment="1" applyProtection="1">
      <alignment horizontal="center" vertical="center" wrapText="1"/>
    </xf>
    <xf numFmtId="2" fontId="8" fillId="4" borderId="1" xfId="0" applyNumberFormat="1" applyFont="1" applyFill="1" applyBorder="1" applyAlignment="1" applyProtection="1">
      <alignment horizontal="center" vertical="center" wrapText="1"/>
    </xf>
    <xf numFmtId="2" fontId="8" fillId="17" borderId="1" xfId="0" applyNumberFormat="1" applyFont="1" applyFill="1" applyBorder="1" applyAlignment="1" applyProtection="1">
      <alignment horizontal="center" vertical="center" wrapText="1"/>
    </xf>
    <xf numFmtId="14" fontId="7" fillId="18" borderId="1" xfId="0" applyNumberFormat="1" applyFont="1" applyFill="1" applyBorder="1" applyAlignment="1" applyProtection="1">
      <alignment horizontal="center" vertical="center" wrapText="1"/>
    </xf>
    <xf numFmtId="165" fontId="7" fillId="17" borderId="1" xfId="0" applyNumberFormat="1" applyFont="1" applyFill="1" applyBorder="1" applyAlignment="1" applyProtection="1">
      <alignment horizontal="center" vertical="center" wrapText="1"/>
    </xf>
    <xf numFmtId="0" fontId="5" fillId="18" borderId="1" xfId="0" applyFont="1" applyFill="1" applyBorder="1" applyAlignment="1" applyProtection="1">
      <alignment horizontal="center" vertical="center" wrapText="1"/>
    </xf>
    <xf numFmtId="165" fontId="7" fillId="7" borderId="1" xfId="0" applyNumberFormat="1" applyFont="1" applyFill="1" applyBorder="1" applyAlignment="1" applyProtection="1">
      <alignment horizontal="center" vertical="center" wrapText="1"/>
    </xf>
    <xf numFmtId="3" fontId="8" fillId="4" borderId="1" xfId="0" applyNumberFormat="1"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165" fontId="8" fillId="4" borderId="1" xfId="0" applyNumberFormat="1" applyFont="1" applyFill="1" applyBorder="1" applyAlignment="1" applyProtection="1">
      <alignment horizontal="center" vertical="center" wrapText="1"/>
    </xf>
    <xf numFmtId="165" fontId="8" fillId="17" borderId="1" xfId="0" applyNumberFormat="1" applyFont="1" applyFill="1" applyBorder="1" applyAlignment="1" applyProtection="1">
      <alignment horizontal="center" vertical="center" wrapText="1"/>
    </xf>
    <xf numFmtId="14" fontId="7" fillId="17" borderId="1" xfId="0" applyNumberFormat="1" applyFont="1" applyFill="1" applyBorder="1" applyAlignment="1" applyProtection="1">
      <alignment horizontal="center" vertical="center" wrapText="1"/>
    </xf>
    <xf numFmtId="0" fontId="8" fillId="4" borderId="1" xfId="0" applyNumberFormat="1" applyFont="1" applyFill="1" applyBorder="1" applyAlignment="1" applyProtection="1">
      <alignment horizontal="center" vertical="center" wrapText="1"/>
    </xf>
    <xf numFmtId="14" fontId="7" fillId="3" borderId="1" xfId="0" applyNumberFormat="1" applyFont="1" applyFill="1" applyBorder="1" applyAlignment="1" applyProtection="1">
      <alignment horizontal="center" vertical="center" wrapText="1"/>
    </xf>
    <xf numFmtId="0" fontId="8" fillId="14"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5" fillId="0" borderId="1" xfId="0" applyFont="1" applyBorder="1" applyAlignment="1" applyProtection="1">
      <alignment horizontal="left" vertical="center" wrapText="1"/>
    </xf>
    <xf numFmtId="0" fontId="8" fillId="4" borderId="1" xfId="0" applyFont="1" applyFill="1" applyBorder="1" applyAlignment="1" applyProtection="1">
      <alignment horizontal="center" vertical="center" wrapText="1"/>
    </xf>
    <xf numFmtId="165" fontId="8" fillId="4" borderId="1" xfId="0" applyNumberFormat="1" applyFont="1" applyFill="1" applyBorder="1" applyAlignment="1" applyProtection="1">
      <alignment horizontal="center" vertical="center" wrapText="1"/>
    </xf>
    <xf numFmtId="2" fontId="8" fillId="4" borderId="7" xfId="0" applyNumberFormat="1" applyFont="1" applyFill="1" applyBorder="1" applyAlignment="1" applyProtection="1">
      <alignment horizontal="center" vertical="center" wrapText="1"/>
    </xf>
    <xf numFmtId="165" fontId="8" fillId="4" borderId="7" xfId="0" applyNumberFormat="1" applyFont="1" applyFill="1" applyBorder="1" applyAlignment="1" applyProtection="1">
      <alignment horizontal="center" vertical="center" wrapText="1"/>
    </xf>
    <xf numFmtId="14" fontId="5" fillId="8" borderId="1" xfId="0" applyNumberFormat="1" applyFont="1" applyFill="1" applyBorder="1" applyAlignment="1" applyProtection="1">
      <alignment horizontal="center" vertical="center" wrapText="1"/>
    </xf>
    <xf numFmtId="164" fontId="8" fillId="17" borderId="1" xfId="0" applyNumberFormat="1" applyFont="1" applyFill="1" applyBorder="1" applyAlignment="1" applyProtection="1">
      <alignment horizontal="center" vertical="center" wrapText="1"/>
    </xf>
    <xf numFmtId="2" fontId="8" fillId="17" borderId="7" xfId="0" applyNumberFormat="1" applyFont="1" applyFill="1" applyBorder="1" applyAlignment="1" applyProtection="1">
      <alignment horizontal="center" vertical="center" wrapText="1"/>
    </xf>
    <xf numFmtId="165" fontId="8" fillId="17" borderId="7" xfId="0" applyNumberFormat="1" applyFont="1" applyFill="1" applyBorder="1" applyAlignment="1" applyProtection="1">
      <alignment horizontal="center" vertical="center" wrapText="1"/>
    </xf>
    <xf numFmtId="0" fontId="8" fillId="14"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5" fillId="0" borderId="1" xfId="0" applyFont="1" applyBorder="1" applyAlignment="1" applyProtection="1">
      <alignment horizontal="left" vertical="center" wrapText="1"/>
    </xf>
    <xf numFmtId="0" fontId="2" fillId="15" borderId="1" xfId="0" applyFont="1" applyFill="1" applyBorder="1" applyAlignment="1" applyProtection="1">
      <alignment horizontal="center" vertical="center" wrapText="1"/>
    </xf>
    <xf numFmtId="0" fontId="5" fillId="15" borderId="1" xfId="0" applyFont="1" applyFill="1" applyBorder="1" applyAlignment="1" applyProtection="1">
      <alignment horizontal="left" vertical="center" wrapText="1"/>
    </xf>
    <xf numFmtId="0" fontId="5" fillId="0" borderId="1" xfId="0" applyFont="1" applyFill="1" applyBorder="1" applyAlignment="1" applyProtection="1">
      <alignment vertical="center" wrapText="1"/>
    </xf>
    <xf numFmtId="3" fontId="7" fillId="17" borderId="1" xfId="0" applyNumberFormat="1" applyFont="1" applyFill="1" applyBorder="1" applyAlignment="1" applyProtection="1">
      <alignment horizontal="center" vertical="center" wrapText="1"/>
    </xf>
    <xf numFmtId="3" fontId="7" fillId="5" borderId="1" xfId="0" applyNumberFormat="1" applyFont="1" applyFill="1" applyBorder="1" applyAlignment="1" applyProtection="1">
      <alignment horizontal="center" vertical="center" wrapText="1"/>
    </xf>
    <xf numFmtId="164" fontId="7" fillId="17" borderId="1" xfId="0" applyNumberFormat="1" applyFont="1" applyFill="1" applyBorder="1" applyAlignment="1" applyProtection="1">
      <alignment horizontal="center" vertical="center" wrapText="1"/>
    </xf>
    <xf numFmtId="164" fontId="7" fillId="6" borderId="1" xfId="0" applyNumberFormat="1" applyFont="1" applyFill="1" applyBorder="1" applyAlignment="1" applyProtection="1">
      <alignment horizontal="center" vertical="center" wrapText="1"/>
    </xf>
    <xf numFmtId="164" fontId="7" fillId="12" borderId="1" xfId="0" applyNumberFormat="1" applyFont="1" applyFill="1" applyBorder="1" applyAlignment="1" applyProtection="1">
      <alignment horizontal="center" vertical="center" wrapText="1"/>
    </xf>
    <xf numFmtId="0" fontId="7" fillId="13" borderId="1" xfId="0" applyFont="1" applyFill="1" applyBorder="1" applyAlignment="1" applyProtection="1">
      <alignment horizontal="center" vertical="center" wrapText="1"/>
    </xf>
    <xf numFmtId="0" fontId="21" fillId="0" borderId="1" xfId="0" applyFont="1" applyBorder="1" applyAlignment="1" applyProtection="1">
      <alignment wrapText="1"/>
    </xf>
    <xf numFmtId="0" fontId="21" fillId="0" borderId="1" xfId="0" applyFont="1" applyBorder="1" applyAlignment="1" applyProtection="1">
      <alignment horizontal="center" vertical="center" wrapText="1"/>
    </xf>
    <xf numFmtId="0" fontId="22" fillId="0" borderId="1" xfId="0" applyFont="1" applyBorder="1" applyAlignment="1" applyProtection="1">
      <alignment horizontal="center" vertical="center" wrapText="1"/>
    </xf>
    <xf numFmtId="0" fontId="21" fillId="0" borderId="1" xfId="0" applyFont="1" applyBorder="1" applyAlignment="1" applyProtection="1">
      <alignment vertical="center" wrapText="1"/>
    </xf>
    <xf numFmtId="0" fontId="21" fillId="0" borderId="1" xfId="0" applyFont="1" applyFill="1" applyBorder="1" applyAlignment="1" applyProtection="1">
      <alignment horizontal="left" vertical="center" wrapText="1"/>
    </xf>
    <xf numFmtId="0" fontId="21" fillId="0" borderId="1" xfId="0" applyFont="1" applyFill="1" applyBorder="1" applyAlignment="1" applyProtection="1">
      <alignment horizontal="center" wrapText="1"/>
    </xf>
    <xf numFmtId="0" fontId="21" fillId="0" borderId="1" xfId="0"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wrapText="1"/>
    </xf>
    <xf numFmtId="3" fontId="23" fillId="5" borderId="1" xfId="0" applyNumberFormat="1"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164" fontId="8" fillId="7" borderId="1" xfId="0" applyNumberFormat="1" applyFont="1" applyFill="1" applyBorder="1" applyAlignment="1" applyProtection="1">
      <alignment horizontal="center" vertical="center" wrapText="1"/>
    </xf>
    <xf numFmtId="165" fontId="8" fillId="7" borderId="1" xfId="0" applyNumberFormat="1" applyFont="1" applyFill="1" applyBorder="1" applyAlignment="1" applyProtection="1">
      <alignment horizontal="center" vertical="center" wrapText="1"/>
    </xf>
    <xf numFmtId="9" fontId="5" fillId="0" borderId="0" xfId="0" applyNumberFormat="1" applyFont="1" applyProtection="1"/>
    <xf numFmtId="14" fontId="8" fillId="18" borderId="1" xfId="0" applyNumberFormat="1" applyFont="1" applyFill="1" applyBorder="1" applyAlignment="1" applyProtection="1">
      <alignment horizontal="center" vertical="center" wrapText="1"/>
    </xf>
    <xf numFmtId="3" fontId="12" fillId="11" borderId="1" xfId="0" applyNumberFormat="1" applyFont="1" applyFill="1" applyBorder="1" applyAlignment="1" applyProtection="1">
      <alignment horizontal="center" vertical="center" wrapText="1"/>
    </xf>
    <xf numFmtId="3" fontId="7" fillId="3" borderId="1" xfId="0" applyNumberFormat="1" applyFont="1" applyFill="1" applyBorder="1" applyAlignment="1" applyProtection="1">
      <alignment horizontal="center" vertical="center" wrapText="1"/>
    </xf>
    <xf numFmtId="3" fontId="7" fillId="7" borderId="1" xfId="0" applyNumberFormat="1" applyFont="1" applyFill="1" applyBorder="1" applyAlignment="1" applyProtection="1">
      <alignment horizontal="center" vertical="center" wrapText="1"/>
    </xf>
    <xf numFmtId="3" fontId="8" fillId="6" borderId="1" xfId="0" applyNumberFormat="1" applyFont="1" applyFill="1" applyBorder="1" applyAlignment="1" applyProtection="1">
      <alignment horizontal="center" vertical="center" wrapText="1"/>
    </xf>
    <xf numFmtId="3" fontId="7" fillId="4" borderId="1" xfId="0" applyNumberFormat="1" applyFont="1" applyFill="1" applyBorder="1" applyAlignment="1" applyProtection="1">
      <alignment horizontal="center" vertical="center" wrapText="1"/>
    </xf>
    <xf numFmtId="3" fontId="8" fillId="7" borderId="1" xfId="0" applyNumberFormat="1" applyFont="1" applyFill="1" applyBorder="1" applyAlignment="1" applyProtection="1">
      <alignment horizontal="center" vertical="center" wrapText="1"/>
    </xf>
    <xf numFmtId="3" fontId="8" fillId="13" borderId="1" xfId="0" applyNumberFormat="1" applyFont="1" applyFill="1" applyBorder="1" applyAlignment="1" applyProtection="1">
      <alignment horizontal="center" vertical="center" wrapText="1"/>
    </xf>
    <xf numFmtId="3" fontId="5" fillId="0" borderId="0" xfId="0" applyNumberFormat="1" applyFont="1" applyFill="1" applyBorder="1" applyAlignment="1" applyProtection="1">
      <alignment horizontal="center" vertical="center" wrapText="1"/>
    </xf>
    <xf numFmtId="3" fontId="5" fillId="0" borderId="0" xfId="0" applyNumberFormat="1" applyFont="1" applyAlignment="1" applyProtection="1">
      <alignment horizontal="center" vertical="center" wrapText="1"/>
    </xf>
    <xf numFmtId="3" fontId="5" fillId="13" borderId="1" xfId="0" applyNumberFormat="1" applyFont="1" applyFill="1" applyBorder="1" applyAlignment="1" applyProtection="1">
      <alignment horizontal="center" vertical="center" wrapText="1"/>
    </xf>
    <xf numFmtId="3" fontId="8" fillId="4" borderId="7" xfId="0" applyNumberFormat="1" applyFont="1" applyFill="1" applyBorder="1" applyAlignment="1" applyProtection="1">
      <alignment horizontal="center" vertical="center" wrapText="1"/>
    </xf>
    <xf numFmtId="3" fontId="5" fillId="0" borderId="0" xfId="0" applyNumberFormat="1" applyFont="1" applyAlignment="1" applyProtection="1">
      <alignment horizontal="center" vertical="center"/>
    </xf>
    <xf numFmtId="9" fontId="8" fillId="3" borderId="1" xfId="0" applyNumberFormat="1" applyFont="1" applyFill="1" applyBorder="1" applyAlignment="1" applyProtection="1">
      <alignment horizontal="center" vertical="center" wrapText="1"/>
    </xf>
    <xf numFmtId="14" fontId="8" fillId="3" borderId="1" xfId="0" applyNumberFormat="1" applyFont="1" applyFill="1" applyBorder="1" applyAlignment="1" applyProtection="1">
      <alignment horizontal="center" vertical="center" wrapText="1"/>
    </xf>
    <xf numFmtId="0" fontId="21" fillId="15" borderId="1" xfId="0" applyFont="1" applyFill="1" applyBorder="1" applyAlignment="1" applyProtection="1">
      <alignment vertical="center" wrapText="1"/>
    </xf>
    <xf numFmtId="167" fontId="7" fillId="4" borderId="1" xfId="0" applyNumberFormat="1" applyFont="1" applyFill="1" applyBorder="1" applyAlignment="1" applyProtection="1">
      <alignment horizontal="center" vertical="center" wrapText="1"/>
    </xf>
    <xf numFmtId="4" fontId="7" fillId="4" borderId="1" xfId="0" applyNumberFormat="1" applyFont="1" applyFill="1" applyBorder="1" applyAlignment="1" applyProtection="1">
      <alignment horizontal="center" vertical="center" wrapText="1"/>
    </xf>
    <xf numFmtId="4" fontId="8" fillId="4" borderId="1" xfId="0" applyNumberFormat="1" applyFont="1" applyFill="1" applyBorder="1" applyAlignment="1" applyProtection="1">
      <alignment horizontal="center" vertical="center" wrapText="1"/>
    </xf>
    <xf numFmtId="0" fontId="21" fillId="15" borderId="1" xfId="0" applyFont="1" applyFill="1" applyBorder="1" applyAlignment="1" applyProtection="1">
      <alignment horizontal="left" wrapText="1"/>
    </xf>
    <xf numFmtId="10" fontId="5" fillId="8" borderId="1" xfId="1" applyNumberFormat="1" applyFont="1" applyFill="1" applyBorder="1" applyAlignment="1" applyProtection="1">
      <alignment horizontal="center" vertical="center" wrapText="1"/>
    </xf>
    <xf numFmtId="4" fontId="5" fillId="8" borderId="1" xfId="0" applyNumberFormat="1" applyFont="1" applyFill="1" applyBorder="1" applyAlignment="1" applyProtection="1">
      <alignment horizontal="center" vertical="center" wrapText="1"/>
    </xf>
    <xf numFmtId="14" fontId="7" fillId="15" borderId="1" xfId="0" applyNumberFormat="1" applyFont="1" applyFill="1" applyBorder="1" applyAlignment="1" applyProtection="1">
      <alignment horizontal="justify" vertical="center" wrapText="1"/>
    </xf>
    <xf numFmtId="10" fontId="5" fillId="0" borderId="0" xfId="1" applyNumberFormat="1" applyFont="1" applyAlignment="1" applyProtection="1">
      <alignment horizontal="center" vertical="center"/>
    </xf>
    <xf numFmtId="0" fontId="21" fillId="15" borderId="1" xfId="0" applyFont="1" applyFill="1" applyBorder="1" applyAlignment="1" applyProtection="1">
      <alignment horizontal="center" vertical="center" wrapText="1"/>
    </xf>
    <xf numFmtId="0" fontId="21" fillId="15" borderId="1" xfId="0" applyFont="1" applyFill="1" applyBorder="1" applyAlignment="1" applyProtection="1">
      <alignment wrapText="1"/>
    </xf>
    <xf numFmtId="0" fontId="22" fillId="15" borderId="1" xfId="0" applyFont="1" applyFill="1" applyBorder="1" applyAlignment="1" applyProtection="1">
      <alignment horizontal="center" vertical="center" wrapText="1"/>
    </xf>
    <xf numFmtId="0" fontId="21" fillId="15" borderId="1" xfId="0" applyFont="1" applyFill="1" applyBorder="1" applyAlignment="1" applyProtection="1">
      <alignment horizontal="left" vertical="center" wrapText="1"/>
    </xf>
    <xf numFmtId="0" fontId="5" fillId="0" borderId="4" xfId="0" applyFont="1" applyBorder="1" applyAlignment="1" applyProtection="1">
      <alignment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2" fillId="0" borderId="7"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9" fontId="2" fillId="0" borderId="1" xfId="0" applyNumberFormat="1"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5" fillId="0" borderId="1" xfId="0" applyFont="1" applyFill="1" applyBorder="1" applyAlignment="1" applyProtection="1">
      <alignment vertical="center"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left" vertical="center" wrapText="1"/>
    </xf>
    <xf numFmtId="0" fontId="24" fillId="0" borderId="1" xfId="0" applyFont="1" applyBorder="1" applyAlignment="1" applyProtection="1">
      <alignment horizontal="left" vertical="center" wrapText="1"/>
    </xf>
    <xf numFmtId="0" fontId="8" fillId="14" borderId="1" xfId="0" applyFont="1" applyFill="1" applyBorder="1" applyAlignment="1" applyProtection="1">
      <alignment horizontal="center" vertical="center" wrapText="1"/>
    </xf>
    <xf numFmtId="0" fontId="7" fillId="14" borderId="1" xfId="0" applyFont="1" applyFill="1" applyBorder="1" applyAlignment="1" applyProtection="1">
      <alignment horizontal="center" vertical="center" wrapText="1"/>
    </xf>
    <xf numFmtId="0" fontId="2" fillId="16" borderId="1" xfId="0" applyFont="1" applyFill="1" applyBorder="1" applyAlignment="1" applyProtection="1">
      <alignment horizontal="center" vertical="center" wrapText="1"/>
    </xf>
    <xf numFmtId="0" fontId="5" fillId="15" borderId="1" xfId="0" applyFont="1" applyFill="1" applyBorder="1" applyAlignment="1" applyProtection="1">
      <alignment horizontal="left" vertical="center" wrapText="1"/>
    </xf>
    <xf numFmtId="0" fontId="2" fillId="15" borderId="1" xfId="0" applyFont="1" applyFill="1" applyBorder="1" applyAlignment="1" applyProtection="1">
      <alignment horizontal="center" vertical="center" wrapText="1"/>
    </xf>
    <xf numFmtId="0" fontId="8" fillId="19" borderId="7" xfId="0" applyFont="1" applyFill="1" applyBorder="1" applyAlignment="1" applyProtection="1">
      <alignment horizontal="center" vertical="center" wrapText="1"/>
    </xf>
    <xf numFmtId="0" fontId="8" fillId="19" borderId="9" xfId="0" applyFont="1" applyFill="1" applyBorder="1" applyAlignment="1" applyProtection="1">
      <alignment horizontal="center" vertical="center" wrapText="1"/>
    </xf>
    <xf numFmtId="0" fontId="8" fillId="19" borderId="8"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5" fillId="0" borderId="3" xfId="0" applyFont="1" applyBorder="1" applyAlignment="1" applyProtection="1">
      <alignment horizontal="center" vertical="center"/>
    </xf>
    <xf numFmtId="0" fontId="21" fillId="0" borderId="1" xfId="0" applyFont="1" applyBorder="1" applyAlignment="1" applyProtection="1">
      <alignment horizontal="center" vertical="center" wrapText="1"/>
    </xf>
    <xf numFmtId="0" fontId="20" fillId="0" borderId="1" xfId="0" applyFont="1" applyBorder="1" applyAlignment="1" applyProtection="1">
      <alignment horizontal="left" vertical="center" wrapText="1"/>
    </xf>
  </cellXfs>
  <cellStyles count="2">
    <cellStyle name="Normal" xfId="0" builtinId="0"/>
    <cellStyle name="Porcentaje" xfId="1" builtinId="5"/>
  </cellStyles>
  <dxfs count="0"/>
  <tableStyles count="0" defaultTableStyle="TableStyleMedium9"/>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396875</xdr:colOff>
      <xdr:row>0</xdr:row>
      <xdr:rowOff>95250</xdr:rowOff>
    </xdr:from>
    <xdr:to>
      <xdr:col>3</xdr:col>
      <xdr:colOff>2871107</xdr:colOff>
      <xdr:row>7</xdr:row>
      <xdr:rowOff>9525</xdr:rowOff>
    </xdr:to>
    <xdr:pic>
      <xdr:nvPicPr>
        <xdr:cNvPr id="2" name="3 Imagen" descr="C:\Users\jvalbuena\AppData\Local\Microsoft\Windows\Temporary Internet Files\Content.Outlook\C28JT6RZ\Logo Ministerio-nuevo logo-Prosperidad-nov1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95250"/>
          <a:ext cx="7014482"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1</xdr:row>
      <xdr:rowOff>28575</xdr:rowOff>
    </xdr:from>
    <xdr:to>
      <xdr:col>3</xdr:col>
      <xdr:colOff>266700</xdr:colOff>
      <xdr:row>6</xdr:row>
      <xdr:rowOff>161925</xdr:rowOff>
    </xdr:to>
    <xdr:pic>
      <xdr:nvPicPr>
        <xdr:cNvPr id="6" name="Imagen 1" descr="F:\MARTHA SALDARRIAGA\Martha saldarriaga\contratos\ministerio de trabajo\imagen\Logo-MinTrabaj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19075"/>
          <a:ext cx="48196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276225</xdr:colOff>
      <xdr:row>1</xdr:row>
      <xdr:rowOff>28575</xdr:rowOff>
    </xdr:from>
    <xdr:to>
      <xdr:col>3</xdr:col>
      <xdr:colOff>266700</xdr:colOff>
      <xdr:row>6</xdr:row>
      <xdr:rowOff>161925</xdr:rowOff>
    </xdr:to>
    <xdr:pic>
      <xdr:nvPicPr>
        <xdr:cNvPr id="7" name="Imagen 1" descr="F:\MARTHA SALDARRIAGA\Martha saldarriaga\contratos\ministerio de trabajo\imagen\Logo-MinTrabaj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19075"/>
          <a:ext cx="48196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276225</xdr:colOff>
      <xdr:row>1</xdr:row>
      <xdr:rowOff>28575</xdr:rowOff>
    </xdr:from>
    <xdr:to>
      <xdr:col>3</xdr:col>
      <xdr:colOff>266700</xdr:colOff>
      <xdr:row>6</xdr:row>
      <xdr:rowOff>161925</xdr:rowOff>
    </xdr:to>
    <xdr:pic>
      <xdr:nvPicPr>
        <xdr:cNvPr id="8" name="Imagen 1" descr="F:\MARTHA SALDARRIAGA\Martha saldarriaga\contratos\ministerio de trabajo\imagen\Logo-MinTrabaj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19075"/>
          <a:ext cx="48196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276225</xdr:colOff>
      <xdr:row>1</xdr:row>
      <xdr:rowOff>28575</xdr:rowOff>
    </xdr:from>
    <xdr:to>
      <xdr:col>3</xdr:col>
      <xdr:colOff>266700</xdr:colOff>
      <xdr:row>6</xdr:row>
      <xdr:rowOff>161925</xdr:rowOff>
    </xdr:to>
    <xdr:pic>
      <xdr:nvPicPr>
        <xdr:cNvPr id="9" name="Imagen 1" descr="F:\MARTHA SALDARRIAGA\Martha saldarriaga\contratos\ministerio de trabajo\imagen\Logo-MinTrabaj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19075"/>
          <a:ext cx="48196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0"/>
  <sheetViews>
    <sheetView windowProtection="1" tabSelected="1" topLeftCell="D1" zoomScale="60" zoomScaleNormal="60" workbookViewId="0">
      <selection activeCell="J96" sqref="J96"/>
    </sheetView>
  </sheetViews>
  <sheetFormatPr baseColWidth="10" defaultColWidth="11.25" defaultRowHeight="15" x14ac:dyDescent="0.2"/>
  <cols>
    <col min="1" max="1" width="32.125" style="49" customWidth="1"/>
    <col min="2" max="2" width="19.375" style="49" customWidth="1"/>
    <col min="3" max="3" width="8.125" style="50" customWidth="1"/>
    <col min="4" max="4" width="46.375" style="51" customWidth="1"/>
    <col min="5" max="5" width="26.625" style="58" customWidth="1"/>
    <col min="6" max="6" width="13.75" style="58" customWidth="1"/>
    <col min="7" max="7" width="21.625" style="136" customWidth="1"/>
    <col min="8" max="8" width="13.75" style="136" customWidth="1"/>
    <col min="9" max="9" width="13.625" style="136" customWidth="1"/>
    <col min="10" max="10" width="22.625" style="58" customWidth="1"/>
    <col min="11" max="11" width="18.875" style="49" customWidth="1"/>
    <col min="12" max="12" width="20.625" style="49" customWidth="1"/>
    <col min="13" max="13" width="15.75" style="139" customWidth="1"/>
    <col min="14" max="14" width="27" style="49" bestFit="1" customWidth="1"/>
    <col min="15" max="15" width="18.125" style="49" customWidth="1"/>
    <col min="16" max="16" width="18.75" style="49" customWidth="1"/>
    <col min="17" max="17" width="55.75" style="49" hidden="1" customWidth="1"/>
    <col min="18" max="18" width="29.375" style="49" customWidth="1"/>
    <col min="19" max="19" width="25.75" style="49" customWidth="1"/>
    <col min="20" max="20" width="22.5" style="49" customWidth="1"/>
    <col min="21" max="21" width="28.125" style="49" customWidth="1"/>
    <col min="22" max="22" width="27.125" style="53" customWidth="1"/>
    <col min="23" max="16384" width="11.25" style="1"/>
  </cols>
  <sheetData>
    <row r="1" spans="1:22" ht="15" customHeight="1" x14ac:dyDescent="0.2">
      <c r="A1" s="180" t="s">
        <v>220</v>
      </c>
      <c r="B1" s="180"/>
      <c r="C1" s="180"/>
      <c r="D1" s="180"/>
      <c r="E1" s="180"/>
      <c r="F1" s="180"/>
      <c r="G1" s="180"/>
      <c r="H1" s="180"/>
      <c r="I1" s="180"/>
      <c r="J1" s="180"/>
      <c r="K1" s="180"/>
      <c r="L1" s="180"/>
      <c r="M1" s="180"/>
      <c r="N1" s="180"/>
      <c r="O1" s="180"/>
      <c r="P1" s="180"/>
      <c r="Q1" s="180"/>
      <c r="R1" s="180"/>
      <c r="S1" s="180"/>
      <c r="T1" s="180"/>
      <c r="U1" s="171" t="s">
        <v>292</v>
      </c>
      <c r="V1" s="171"/>
    </row>
    <row r="2" spans="1:22" ht="15" customHeight="1" x14ac:dyDescent="0.2">
      <c r="A2" s="180"/>
      <c r="B2" s="180"/>
      <c r="C2" s="180"/>
      <c r="D2" s="180"/>
      <c r="E2" s="180"/>
      <c r="F2" s="180"/>
      <c r="G2" s="180"/>
      <c r="H2" s="180"/>
      <c r="I2" s="180"/>
      <c r="J2" s="180"/>
      <c r="K2" s="180"/>
      <c r="L2" s="180"/>
      <c r="M2" s="180"/>
      <c r="N2" s="180"/>
      <c r="O2" s="180"/>
      <c r="P2" s="180"/>
      <c r="Q2" s="180"/>
      <c r="R2" s="180"/>
      <c r="S2" s="180"/>
      <c r="T2" s="180"/>
      <c r="U2" s="171"/>
      <c r="V2" s="171"/>
    </row>
    <row r="3" spans="1:22" ht="15" customHeight="1" x14ac:dyDescent="0.2">
      <c r="A3" s="180"/>
      <c r="B3" s="180"/>
      <c r="C3" s="180"/>
      <c r="D3" s="180"/>
      <c r="E3" s="180"/>
      <c r="F3" s="180"/>
      <c r="G3" s="180"/>
      <c r="H3" s="180"/>
      <c r="I3" s="180"/>
      <c r="J3" s="180"/>
      <c r="K3" s="180"/>
      <c r="L3" s="180"/>
      <c r="M3" s="180"/>
      <c r="N3" s="180"/>
      <c r="O3" s="180"/>
      <c r="P3" s="180"/>
      <c r="Q3" s="180"/>
      <c r="R3" s="180"/>
      <c r="S3" s="180"/>
      <c r="T3" s="180"/>
      <c r="U3" s="171" t="s">
        <v>217</v>
      </c>
      <c r="V3" s="171"/>
    </row>
    <row r="4" spans="1:22" ht="15" customHeight="1" x14ac:dyDescent="0.2">
      <c r="A4" s="180"/>
      <c r="B4" s="180"/>
      <c r="C4" s="180"/>
      <c r="D4" s="180"/>
      <c r="E4" s="180"/>
      <c r="F4" s="180"/>
      <c r="G4" s="180"/>
      <c r="H4" s="180"/>
      <c r="I4" s="180"/>
      <c r="J4" s="180"/>
      <c r="K4" s="180"/>
      <c r="L4" s="180"/>
      <c r="M4" s="180"/>
      <c r="N4" s="180"/>
      <c r="O4" s="180"/>
      <c r="P4" s="180"/>
      <c r="Q4" s="180"/>
      <c r="R4" s="180"/>
      <c r="S4" s="180"/>
      <c r="T4" s="180"/>
      <c r="U4" s="171"/>
      <c r="V4" s="171"/>
    </row>
    <row r="5" spans="1:22" ht="15" customHeight="1" x14ac:dyDescent="0.2">
      <c r="A5" s="180"/>
      <c r="B5" s="180"/>
      <c r="C5" s="180"/>
      <c r="D5" s="180"/>
      <c r="E5" s="180"/>
      <c r="F5" s="180"/>
      <c r="G5" s="180"/>
      <c r="H5" s="180"/>
      <c r="I5" s="180"/>
      <c r="J5" s="180"/>
      <c r="K5" s="180"/>
      <c r="L5" s="180"/>
      <c r="M5" s="180"/>
      <c r="N5" s="180"/>
      <c r="O5" s="180"/>
      <c r="P5" s="180"/>
      <c r="Q5" s="180"/>
      <c r="R5" s="180"/>
      <c r="S5" s="180"/>
      <c r="T5" s="180"/>
      <c r="U5" s="171" t="s">
        <v>293</v>
      </c>
      <c r="V5" s="171"/>
    </row>
    <row r="6" spans="1:22" ht="15" customHeight="1" x14ac:dyDescent="0.2">
      <c r="A6" s="180"/>
      <c r="B6" s="180"/>
      <c r="C6" s="180"/>
      <c r="D6" s="180"/>
      <c r="E6" s="180"/>
      <c r="F6" s="180"/>
      <c r="G6" s="180"/>
      <c r="H6" s="180"/>
      <c r="I6" s="180"/>
      <c r="J6" s="180"/>
      <c r="K6" s="180"/>
      <c r="L6" s="180"/>
      <c r="M6" s="180"/>
      <c r="N6" s="180"/>
      <c r="O6" s="180"/>
      <c r="P6" s="180"/>
      <c r="Q6" s="180"/>
      <c r="R6" s="180"/>
      <c r="S6" s="180"/>
      <c r="T6" s="180"/>
      <c r="U6" s="171"/>
      <c r="V6" s="171"/>
    </row>
    <row r="7" spans="1:22" ht="15" customHeight="1" x14ac:dyDescent="0.2">
      <c r="A7" s="180"/>
      <c r="B7" s="180"/>
      <c r="C7" s="180"/>
      <c r="D7" s="180"/>
      <c r="E7" s="180"/>
      <c r="F7" s="180"/>
      <c r="G7" s="180"/>
      <c r="H7" s="180"/>
      <c r="I7" s="180"/>
      <c r="J7" s="180"/>
      <c r="K7" s="180"/>
      <c r="L7" s="180"/>
      <c r="M7" s="180"/>
      <c r="N7" s="180"/>
      <c r="O7" s="180"/>
      <c r="P7" s="180"/>
      <c r="Q7" s="180"/>
      <c r="R7" s="180"/>
      <c r="S7" s="180"/>
      <c r="T7" s="180"/>
      <c r="U7" s="171" t="s">
        <v>219</v>
      </c>
      <c r="V7" s="171"/>
    </row>
    <row r="8" spans="1:22" ht="15" customHeight="1" x14ac:dyDescent="0.2">
      <c r="A8" s="180"/>
      <c r="B8" s="180"/>
      <c r="C8" s="180"/>
      <c r="D8" s="180"/>
      <c r="E8" s="180"/>
      <c r="F8" s="180"/>
      <c r="G8" s="180"/>
      <c r="H8" s="180"/>
      <c r="I8" s="180"/>
      <c r="J8" s="180"/>
      <c r="K8" s="180"/>
      <c r="L8" s="180"/>
      <c r="M8" s="180"/>
      <c r="N8" s="180"/>
      <c r="O8" s="180"/>
      <c r="P8" s="180"/>
      <c r="Q8" s="180"/>
      <c r="R8" s="180"/>
      <c r="S8" s="180"/>
      <c r="T8" s="180"/>
      <c r="U8" s="171"/>
      <c r="V8" s="171"/>
    </row>
    <row r="9" spans="1:22" ht="26.25" customHeight="1" x14ac:dyDescent="0.2">
      <c r="A9" s="181"/>
      <c r="B9" s="181"/>
      <c r="C9" s="181"/>
      <c r="D9" s="181"/>
      <c r="E9" s="181"/>
      <c r="F9" s="181"/>
      <c r="G9" s="181"/>
      <c r="H9" s="181"/>
      <c r="I9" s="181"/>
      <c r="J9" s="181"/>
      <c r="K9" s="181"/>
      <c r="L9" s="181"/>
      <c r="M9" s="181"/>
      <c r="N9" s="181"/>
      <c r="O9" s="181"/>
      <c r="P9" s="181"/>
      <c r="Q9" s="181"/>
      <c r="R9" s="181"/>
      <c r="S9" s="181"/>
      <c r="T9" s="181"/>
      <c r="U9" s="181"/>
      <c r="V9" s="181"/>
    </row>
    <row r="10" spans="1:22" s="3" customFormat="1" ht="78.75" x14ac:dyDescent="0.2">
      <c r="A10" s="2" t="s">
        <v>138</v>
      </c>
      <c r="B10" s="2" t="s">
        <v>118</v>
      </c>
      <c r="C10" s="2" t="s">
        <v>129</v>
      </c>
      <c r="D10" s="2" t="s">
        <v>136</v>
      </c>
      <c r="E10" s="2" t="s">
        <v>294</v>
      </c>
      <c r="F10" s="2" t="s">
        <v>258</v>
      </c>
      <c r="G10" s="128" t="s">
        <v>134</v>
      </c>
      <c r="H10" s="128" t="s">
        <v>276</v>
      </c>
      <c r="I10" s="128" t="s">
        <v>277</v>
      </c>
      <c r="J10" s="2" t="s">
        <v>80</v>
      </c>
      <c r="K10" s="2" t="s">
        <v>123</v>
      </c>
      <c r="L10" s="2" t="s">
        <v>143</v>
      </c>
      <c r="M10" s="128" t="s">
        <v>275</v>
      </c>
      <c r="N10" s="2" t="s">
        <v>123</v>
      </c>
      <c r="O10" s="2" t="s">
        <v>143</v>
      </c>
      <c r="P10" s="2" t="s">
        <v>243</v>
      </c>
      <c r="Q10" s="2" t="s">
        <v>229</v>
      </c>
      <c r="R10" s="2" t="s">
        <v>145</v>
      </c>
      <c r="S10" s="2" t="s">
        <v>60</v>
      </c>
      <c r="T10" s="2" t="s">
        <v>137</v>
      </c>
      <c r="U10" s="2" t="s">
        <v>133</v>
      </c>
      <c r="V10" s="2" t="s">
        <v>153</v>
      </c>
    </row>
    <row r="11" spans="1:22" ht="60" x14ac:dyDescent="0.2">
      <c r="A11" s="167" t="s">
        <v>167</v>
      </c>
      <c r="B11" s="166">
        <v>0.25</v>
      </c>
      <c r="C11" s="167" t="s">
        <v>128</v>
      </c>
      <c r="D11" s="170" t="s">
        <v>178</v>
      </c>
      <c r="E11" s="4" t="s">
        <v>84</v>
      </c>
      <c r="F11" s="4" t="s">
        <v>259</v>
      </c>
      <c r="G11" s="129">
        <v>0</v>
      </c>
      <c r="H11" s="129"/>
      <c r="I11" s="129">
        <v>26</v>
      </c>
      <c r="J11" s="33">
        <v>32</v>
      </c>
      <c r="K11" s="5">
        <v>81.25</v>
      </c>
      <c r="L11" s="95">
        <v>39843</v>
      </c>
      <c r="M11" s="83">
        <v>26</v>
      </c>
      <c r="N11" s="77">
        <v>81.25</v>
      </c>
      <c r="O11" s="95">
        <v>39963</v>
      </c>
      <c r="P11" s="95" t="s">
        <v>244</v>
      </c>
      <c r="Q11" s="87" t="s">
        <v>230</v>
      </c>
      <c r="R11" s="172" t="s">
        <v>49</v>
      </c>
      <c r="S11" s="172" t="s">
        <v>119</v>
      </c>
      <c r="T11" s="172" t="s">
        <v>95</v>
      </c>
      <c r="U11" s="172" t="s">
        <v>71</v>
      </c>
      <c r="V11" s="142"/>
    </row>
    <row r="12" spans="1:22" ht="45" x14ac:dyDescent="0.2">
      <c r="A12" s="167"/>
      <c r="B12" s="166"/>
      <c r="C12" s="167"/>
      <c r="D12" s="170"/>
      <c r="E12" s="4" t="s">
        <v>85</v>
      </c>
      <c r="F12" s="4" t="s">
        <v>259</v>
      </c>
      <c r="G12" s="83">
        <v>2</v>
      </c>
      <c r="H12" s="83">
        <v>100</v>
      </c>
      <c r="I12" s="83">
        <v>0</v>
      </c>
      <c r="J12" s="33">
        <v>150</v>
      </c>
      <c r="K12" s="5">
        <v>45.27</v>
      </c>
      <c r="L12" s="95">
        <v>39812</v>
      </c>
      <c r="M12" s="83">
        <v>69</v>
      </c>
      <c r="N12" s="77">
        <v>45.27</v>
      </c>
      <c r="O12" s="95" t="s">
        <v>144</v>
      </c>
      <c r="P12" s="95" t="s">
        <v>245</v>
      </c>
      <c r="Q12" s="87" t="s">
        <v>255</v>
      </c>
      <c r="R12" s="172"/>
      <c r="S12" s="172"/>
      <c r="T12" s="172"/>
      <c r="U12" s="172"/>
      <c r="V12" s="142"/>
    </row>
    <row r="13" spans="1:22" ht="90.75" customHeight="1" x14ac:dyDescent="0.2">
      <c r="A13" s="167"/>
      <c r="B13" s="166"/>
      <c r="C13" s="167"/>
      <c r="D13" s="170"/>
      <c r="E13" s="94" t="s">
        <v>124</v>
      </c>
      <c r="F13" s="94" t="s">
        <v>259</v>
      </c>
      <c r="G13" s="129">
        <v>0</v>
      </c>
      <c r="H13" s="129">
        <v>70000</v>
      </c>
      <c r="I13" s="129">
        <v>0</v>
      </c>
      <c r="J13" s="33">
        <v>100000</v>
      </c>
      <c r="K13" s="5">
        <v>20</v>
      </c>
      <c r="L13" s="95">
        <v>39812</v>
      </c>
      <c r="M13" s="83">
        <v>19981</v>
      </c>
      <c r="N13" s="77">
        <v>20</v>
      </c>
      <c r="O13" s="95" t="s">
        <v>144</v>
      </c>
      <c r="P13" s="95" t="s">
        <v>245</v>
      </c>
      <c r="Q13" s="87" t="s">
        <v>255</v>
      </c>
      <c r="R13" s="172"/>
      <c r="S13" s="172"/>
      <c r="T13" s="172"/>
      <c r="U13" s="172"/>
      <c r="V13" s="142"/>
    </row>
    <row r="14" spans="1:22" ht="37.5" customHeight="1" x14ac:dyDescent="0.2">
      <c r="A14" s="167"/>
      <c r="B14" s="166"/>
      <c r="C14" s="167"/>
      <c r="D14" s="170"/>
      <c r="E14" s="94" t="s">
        <v>87</v>
      </c>
      <c r="F14" s="94" t="s">
        <v>259</v>
      </c>
      <c r="G14" s="129">
        <v>0</v>
      </c>
      <c r="H14" s="129">
        <v>0</v>
      </c>
      <c r="I14" s="129">
        <v>0</v>
      </c>
      <c r="J14" s="33">
        <v>37500</v>
      </c>
      <c r="K14" s="5">
        <v>100</v>
      </c>
      <c r="L14" s="95">
        <v>39781</v>
      </c>
      <c r="M14" s="83">
        <v>49854</v>
      </c>
      <c r="N14" s="77">
        <v>133</v>
      </c>
      <c r="O14" s="95" t="s">
        <v>144</v>
      </c>
      <c r="P14" s="95" t="s">
        <v>244</v>
      </c>
      <c r="Q14" s="95" t="s">
        <v>267</v>
      </c>
      <c r="R14" s="172"/>
      <c r="S14" s="172"/>
      <c r="T14" s="172"/>
      <c r="U14" s="172"/>
      <c r="V14" s="151"/>
    </row>
    <row r="15" spans="1:22" ht="90" x14ac:dyDescent="0.2">
      <c r="A15" s="167"/>
      <c r="B15" s="166"/>
      <c r="C15" s="167" t="s">
        <v>46</v>
      </c>
      <c r="D15" s="170" t="s">
        <v>179</v>
      </c>
      <c r="E15" s="94" t="s">
        <v>88</v>
      </c>
      <c r="F15" s="94" t="s">
        <v>259</v>
      </c>
      <c r="G15" s="83">
        <v>0</v>
      </c>
      <c r="H15" s="83">
        <v>464298</v>
      </c>
      <c r="I15" s="83">
        <v>590700</v>
      </c>
      <c r="J15" s="33">
        <v>779000</v>
      </c>
      <c r="K15" s="5">
        <v>46.51</v>
      </c>
      <c r="L15" s="95">
        <v>39720</v>
      </c>
      <c r="M15" s="83">
        <v>464298</v>
      </c>
      <c r="N15" s="77">
        <v>60</v>
      </c>
      <c r="O15" s="95">
        <v>39902</v>
      </c>
      <c r="P15" s="95" t="s">
        <v>246</v>
      </c>
      <c r="Q15" s="87" t="s">
        <v>231</v>
      </c>
      <c r="R15" s="172"/>
      <c r="S15" s="172"/>
      <c r="T15" s="172"/>
      <c r="U15" s="172"/>
      <c r="V15" s="151"/>
    </row>
    <row r="16" spans="1:22" ht="45" x14ac:dyDescent="0.2">
      <c r="A16" s="167"/>
      <c r="B16" s="166"/>
      <c r="C16" s="167"/>
      <c r="D16" s="170"/>
      <c r="E16" s="9" t="s">
        <v>73</v>
      </c>
      <c r="F16" s="9" t="s">
        <v>259</v>
      </c>
      <c r="G16" s="130">
        <v>338338</v>
      </c>
      <c r="H16" s="130">
        <v>359047</v>
      </c>
      <c r="I16" s="130">
        <v>425493</v>
      </c>
      <c r="J16" s="10">
        <v>366228</v>
      </c>
      <c r="K16" s="10">
        <v>100</v>
      </c>
      <c r="L16" s="11">
        <v>39812</v>
      </c>
      <c r="M16" s="130">
        <v>425493</v>
      </c>
      <c r="N16" s="10">
        <v>312</v>
      </c>
      <c r="O16" s="11" t="s">
        <v>278</v>
      </c>
      <c r="P16" s="11" t="s">
        <v>244</v>
      </c>
      <c r="Q16" s="88" t="s">
        <v>279</v>
      </c>
      <c r="R16" s="102" t="s">
        <v>98</v>
      </c>
      <c r="S16" s="102" t="s">
        <v>121</v>
      </c>
      <c r="T16" s="102" t="s">
        <v>166</v>
      </c>
      <c r="U16" s="102" t="s">
        <v>165</v>
      </c>
      <c r="V16" s="152"/>
    </row>
    <row r="17" spans="1:31" ht="45" x14ac:dyDescent="0.2">
      <c r="A17" s="167"/>
      <c r="B17" s="166"/>
      <c r="C17" s="167" t="s">
        <v>47</v>
      </c>
      <c r="D17" s="169" t="s">
        <v>187</v>
      </c>
      <c r="E17" s="13" t="s">
        <v>104</v>
      </c>
      <c r="F17" s="13" t="s">
        <v>259</v>
      </c>
      <c r="G17" s="14">
        <v>4358229</v>
      </c>
      <c r="H17" s="14">
        <v>6120264</v>
      </c>
      <c r="I17" s="14">
        <v>4867516</v>
      </c>
      <c r="J17" s="122">
        <v>7206042</v>
      </c>
      <c r="K17" s="15">
        <v>98</v>
      </c>
      <c r="L17" s="16">
        <v>39871</v>
      </c>
      <c r="M17" s="14">
        <v>7095409</v>
      </c>
      <c r="N17" s="15">
        <v>98</v>
      </c>
      <c r="O17" s="16">
        <v>40116</v>
      </c>
      <c r="P17" s="16" t="s">
        <v>244</v>
      </c>
      <c r="Q17" s="16" t="s">
        <v>233</v>
      </c>
      <c r="R17" s="172" t="s">
        <v>100</v>
      </c>
      <c r="S17" s="172" t="s">
        <v>121</v>
      </c>
      <c r="T17" s="172" t="s">
        <v>166</v>
      </c>
      <c r="U17" s="172" t="s">
        <v>165</v>
      </c>
      <c r="V17" s="152"/>
    </row>
    <row r="18" spans="1:31" ht="30" x14ac:dyDescent="0.2">
      <c r="A18" s="167"/>
      <c r="B18" s="166"/>
      <c r="C18" s="167"/>
      <c r="D18" s="169"/>
      <c r="E18" s="13" t="s">
        <v>105</v>
      </c>
      <c r="F18" s="13" t="s">
        <v>259</v>
      </c>
      <c r="G18" s="14">
        <v>486982</v>
      </c>
      <c r="H18" s="14">
        <v>717127</v>
      </c>
      <c r="I18" s="14">
        <v>678835</v>
      </c>
      <c r="J18" s="122">
        <v>717127</v>
      </c>
      <c r="K18" s="15">
        <v>100.25</v>
      </c>
      <c r="L18" s="16">
        <v>39871</v>
      </c>
      <c r="M18" s="14">
        <v>606723</v>
      </c>
      <c r="N18" s="15">
        <v>85</v>
      </c>
      <c r="O18" s="16">
        <v>40116</v>
      </c>
      <c r="P18" s="16" t="s">
        <v>244</v>
      </c>
      <c r="Q18" s="16" t="s">
        <v>233</v>
      </c>
      <c r="R18" s="172"/>
      <c r="S18" s="172"/>
      <c r="T18" s="172"/>
      <c r="U18" s="172"/>
      <c r="V18" s="153"/>
    </row>
    <row r="19" spans="1:31" ht="60" x14ac:dyDescent="0.2">
      <c r="A19" s="167"/>
      <c r="B19" s="166"/>
      <c r="C19" s="167"/>
      <c r="D19" s="169"/>
      <c r="E19" s="13" t="s">
        <v>172</v>
      </c>
      <c r="F19" s="13" t="s">
        <v>259</v>
      </c>
      <c r="G19" s="14">
        <v>203756</v>
      </c>
      <c r="H19" s="14">
        <v>443536</v>
      </c>
      <c r="I19" s="14">
        <v>306818</v>
      </c>
      <c r="J19" s="122">
        <v>440660</v>
      </c>
      <c r="K19" s="15">
        <v>61.83</v>
      </c>
      <c r="L19" s="16">
        <v>39871</v>
      </c>
      <c r="M19" s="14">
        <v>351786</v>
      </c>
      <c r="N19" s="15">
        <v>80</v>
      </c>
      <c r="O19" s="16">
        <v>40116</v>
      </c>
      <c r="P19" s="16" t="s">
        <v>244</v>
      </c>
      <c r="Q19" s="16" t="s">
        <v>233</v>
      </c>
      <c r="R19" s="172"/>
      <c r="S19" s="172"/>
      <c r="T19" s="172"/>
      <c r="U19" s="172"/>
      <c r="V19" s="152"/>
    </row>
    <row r="20" spans="1:31" ht="30" x14ac:dyDescent="0.2">
      <c r="A20" s="167"/>
      <c r="B20" s="166"/>
      <c r="C20" s="167"/>
      <c r="D20" s="169"/>
      <c r="E20" s="13" t="s">
        <v>101</v>
      </c>
      <c r="F20" s="13" t="s">
        <v>259</v>
      </c>
      <c r="G20" s="14">
        <v>3667491</v>
      </c>
      <c r="H20" s="14">
        <v>4959602</v>
      </c>
      <c r="I20" s="14">
        <v>3881863</v>
      </c>
      <c r="J20" s="122">
        <v>6048255</v>
      </c>
      <c r="K20" s="15">
        <v>140.47</v>
      </c>
      <c r="L20" s="16">
        <v>39871</v>
      </c>
      <c r="M20" s="14">
        <v>6136900</v>
      </c>
      <c r="N20" s="15">
        <v>101</v>
      </c>
      <c r="O20" s="16">
        <v>40116</v>
      </c>
      <c r="P20" s="16" t="s">
        <v>244</v>
      </c>
      <c r="Q20" s="16" t="s">
        <v>233</v>
      </c>
      <c r="R20" s="172"/>
      <c r="S20" s="172"/>
      <c r="T20" s="172"/>
      <c r="U20" s="172"/>
      <c r="V20" s="152"/>
    </row>
    <row r="21" spans="1:31" ht="45" x14ac:dyDescent="0.2">
      <c r="A21" s="167"/>
      <c r="B21" s="166"/>
      <c r="C21" s="167"/>
      <c r="D21" s="169"/>
      <c r="E21" s="13" t="s">
        <v>157</v>
      </c>
      <c r="F21" s="13" t="s">
        <v>259</v>
      </c>
      <c r="G21" s="14">
        <v>313193</v>
      </c>
      <c r="H21" s="14">
        <v>453413</v>
      </c>
      <c r="I21" s="14">
        <v>658229</v>
      </c>
      <c r="J21" s="122">
        <v>453413</v>
      </c>
      <c r="K21" s="15">
        <v>93.5</v>
      </c>
      <c r="L21" s="16">
        <v>39871</v>
      </c>
      <c r="M21" s="14">
        <v>475924</v>
      </c>
      <c r="N21" s="15">
        <v>105</v>
      </c>
      <c r="O21" s="16">
        <v>40116</v>
      </c>
      <c r="P21" s="16" t="s">
        <v>244</v>
      </c>
      <c r="Q21" s="16" t="s">
        <v>233</v>
      </c>
      <c r="R21" s="172"/>
      <c r="S21" s="172"/>
      <c r="T21" s="172"/>
      <c r="U21" s="172"/>
      <c r="V21" s="152"/>
    </row>
    <row r="22" spans="1:31" ht="58.5" customHeight="1" x14ac:dyDescent="0.2">
      <c r="A22" s="167"/>
      <c r="B22" s="166"/>
      <c r="C22" s="167"/>
      <c r="D22" s="169"/>
      <c r="E22" s="13" t="s">
        <v>113</v>
      </c>
      <c r="F22" s="13" t="s">
        <v>259</v>
      </c>
      <c r="G22" s="14">
        <v>348075</v>
      </c>
      <c r="H22" s="14">
        <v>465710</v>
      </c>
      <c r="I22" s="14">
        <v>354525</v>
      </c>
      <c r="J22" s="122">
        <v>465710</v>
      </c>
      <c r="K22" s="15">
        <v>84.53</v>
      </c>
      <c r="L22" s="16">
        <v>39871</v>
      </c>
      <c r="M22" s="14">
        <v>478503</v>
      </c>
      <c r="N22" s="15">
        <v>103</v>
      </c>
      <c r="O22" s="16">
        <v>40116</v>
      </c>
      <c r="P22" s="16" t="s">
        <v>244</v>
      </c>
      <c r="Q22" s="16" t="s">
        <v>233</v>
      </c>
      <c r="R22" s="172"/>
      <c r="S22" s="172"/>
      <c r="T22" s="172"/>
      <c r="U22" s="172"/>
      <c r="V22" s="152"/>
    </row>
    <row r="23" spans="1:31" ht="60" x14ac:dyDescent="0.2">
      <c r="A23" s="167"/>
      <c r="B23" s="166"/>
      <c r="C23" s="167"/>
      <c r="D23" s="169"/>
      <c r="E23" s="13" t="s">
        <v>163</v>
      </c>
      <c r="F23" s="13" t="s">
        <v>259</v>
      </c>
      <c r="G23" s="14">
        <v>232496</v>
      </c>
      <c r="H23" s="14">
        <v>328467</v>
      </c>
      <c r="I23" s="14">
        <v>357650</v>
      </c>
      <c r="J23" s="122">
        <v>328467</v>
      </c>
      <c r="K23" s="15">
        <v>112.07</v>
      </c>
      <c r="L23" s="16">
        <v>39871</v>
      </c>
      <c r="M23" s="14">
        <v>328493</v>
      </c>
      <c r="N23" s="15">
        <v>100</v>
      </c>
      <c r="O23" s="16">
        <v>40116</v>
      </c>
      <c r="P23" s="16" t="s">
        <v>244</v>
      </c>
      <c r="Q23" s="16" t="s">
        <v>233</v>
      </c>
      <c r="R23" s="172"/>
      <c r="S23" s="172"/>
      <c r="T23" s="172"/>
      <c r="U23" s="172"/>
      <c r="V23" s="152"/>
    </row>
    <row r="24" spans="1:31" ht="30" x14ac:dyDescent="0.2">
      <c r="A24" s="167"/>
      <c r="B24" s="166"/>
      <c r="C24" s="167"/>
      <c r="D24" s="169"/>
      <c r="E24" s="17" t="s">
        <v>108</v>
      </c>
      <c r="F24" s="17" t="s">
        <v>259</v>
      </c>
      <c r="G24" s="14">
        <v>2040444</v>
      </c>
      <c r="H24" s="14">
        <v>2741520</v>
      </c>
      <c r="I24" s="14">
        <v>2116065</v>
      </c>
      <c r="J24" s="122">
        <v>2741520</v>
      </c>
      <c r="K24" s="18">
        <v>169.93</v>
      </c>
      <c r="L24" s="16">
        <v>39871</v>
      </c>
      <c r="M24" s="14">
        <v>4170151</v>
      </c>
      <c r="N24" s="15">
        <v>152</v>
      </c>
      <c r="O24" s="16">
        <v>40116</v>
      </c>
      <c r="P24" s="16" t="s">
        <v>244</v>
      </c>
      <c r="Q24" s="16" t="s">
        <v>233</v>
      </c>
      <c r="R24" s="172"/>
      <c r="S24" s="172"/>
      <c r="T24" s="172"/>
      <c r="U24" s="172"/>
      <c r="V24" s="152"/>
    </row>
    <row r="25" spans="1:31" ht="30" x14ac:dyDescent="0.2">
      <c r="A25" s="167"/>
      <c r="B25" s="166"/>
      <c r="C25" s="167"/>
      <c r="D25" s="169"/>
      <c r="E25" s="17" t="s">
        <v>109</v>
      </c>
      <c r="F25" s="17" t="s">
        <v>259</v>
      </c>
      <c r="G25" s="14">
        <v>759537</v>
      </c>
      <c r="H25" s="14">
        <v>504000</v>
      </c>
      <c r="I25" s="14">
        <v>401064</v>
      </c>
      <c r="J25" s="122">
        <v>900000</v>
      </c>
      <c r="K25" s="18">
        <v>147.49</v>
      </c>
      <c r="L25" s="16">
        <v>39871</v>
      </c>
      <c r="M25" s="14">
        <v>1179881</v>
      </c>
      <c r="N25" s="15">
        <v>131</v>
      </c>
      <c r="O25" s="16">
        <v>40116</v>
      </c>
      <c r="P25" s="16" t="s">
        <v>244</v>
      </c>
      <c r="Q25" s="16" t="s">
        <v>233</v>
      </c>
      <c r="R25" s="172"/>
      <c r="S25" s="172"/>
      <c r="T25" s="172"/>
      <c r="U25" s="172"/>
      <c r="V25" s="152"/>
    </row>
    <row r="26" spans="1:31" ht="36.75" customHeight="1" x14ac:dyDescent="0.2">
      <c r="A26" s="167"/>
      <c r="B26" s="166"/>
      <c r="C26" s="159" t="s">
        <v>48</v>
      </c>
      <c r="D26" s="169" t="s">
        <v>215</v>
      </c>
      <c r="E26" s="13" t="s">
        <v>103</v>
      </c>
      <c r="F26" s="13" t="s">
        <v>259</v>
      </c>
      <c r="G26" s="14">
        <v>4244</v>
      </c>
      <c r="H26" s="14">
        <v>1000</v>
      </c>
      <c r="I26" s="14">
        <v>736</v>
      </c>
      <c r="J26" s="122">
        <v>1500</v>
      </c>
      <c r="K26" s="15">
        <v>65.099999999999994</v>
      </c>
      <c r="L26" s="16">
        <v>39871</v>
      </c>
      <c r="M26" s="14">
        <v>1302</v>
      </c>
      <c r="N26" s="15">
        <v>87</v>
      </c>
      <c r="O26" s="16">
        <v>40116</v>
      </c>
      <c r="P26" s="16" t="s">
        <v>244</v>
      </c>
      <c r="Q26" s="16" t="s">
        <v>233</v>
      </c>
      <c r="R26" s="172" t="s">
        <v>102</v>
      </c>
      <c r="S26" s="172" t="s">
        <v>121</v>
      </c>
      <c r="T26" s="172" t="s">
        <v>166</v>
      </c>
      <c r="U26" s="172" t="s">
        <v>165</v>
      </c>
      <c r="V26" s="151"/>
    </row>
    <row r="27" spans="1:31" ht="38.25" customHeight="1" x14ac:dyDescent="0.2">
      <c r="A27" s="167"/>
      <c r="B27" s="166"/>
      <c r="C27" s="160"/>
      <c r="D27" s="169"/>
      <c r="E27" s="13" t="s">
        <v>164</v>
      </c>
      <c r="F27" s="13" t="s">
        <v>259</v>
      </c>
      <c r="G27" s="14">
        <v>163122</v>
      </c>
      <c r="H27" s="14">
        <v>146100</v>
      </c>
      <c r="I27" s="14">
        <v>110188</v>
      </c>
      <c r="J27" s="109">
        <v>571271</v>
      </c>
      <c r="K27" s="15">
        <v>64.900000000000006</v>
      </c>
      <c r="L27" s="16">
        <v>39871</v>
      </c>
      <c r="M27" s="14">
        <v>476363</v>
      </c>
      <c r="N27" s="15">
        <v>83</v>
      </c>
      <c r="O27" s="16">
        <v>40116</v>
      </c>
      <c r="P27" s="16" t="s">
        <v>244</v>
      </c>
      <c r="Q27" s="16" t="s">
        <v>233</v>
      </c>
      <c r="R27" s="172"/>
      <c r="S27" s="172"/>
      <c r="T27" s="172"/>
      <c r="U27" s="172"/>
      <c r="V27" s="151"/>
      <c r="AA27" s="24"/>
      <c r="AB27" s="24"/>
      <c r="AC27" s="24"/>
      <c r="AD27" s="24"/>
      <c r="AE27" s="24"/>
    </row>
    <row r="28" spans="1:31" ht="43.5" customHeight="1" x14ac:dyDescent="0.2">
      <c r="A28" s="167"/>
      <c r="B28" s="166"/>
      <c r="C28" s="161"/>
      <c r="D28" s="169"/>
      <c r="E28" s="13" t="s">
        <v>142</v>
      </c>
      <c r="F28" s="13" t="s">
        <v>259</v>
      </c>
      <c r="G28" s="14">
        <v>100338</v>
      </c>
      <c r="H28" s="14">
        <v>116514</v>
      </c>
      <c r="I28" s="14">
        <v>76754</v>
      </c>
      <c r="J28" s="109">
        <v>454832</v>
      </c>
      <c r="K28" s="15">
        <v>50.89</v>
      </c>
      <c r="L28" s="16">
        <v>39871</v>
      </c>
      <c r="M28" s="14">
        <v>304824</v>
      </c>
      <c r="N28" s="15">
        <v>67</v>
      </c>
      <c r="O28" s="16">
        <v>40116</v>
      </c>
      <c r="P28" s="16" t="s">
        <v>244</v>
      </c>
      <c r="Q28" s="16" t="s">
        <v>233</v>
      </c>
      <c r="R28" s="172"/>
      <c r="S28" s="172"/>
      <c r="T28" s="172"/>
      <c r="U28" s="172"/>
      <c r="V28" s="151"/>
      <c r="AA28" s="25"/>
      <c r="AB28" s="25"/>
      <c r="AC28" s="25"/>
      <c r="AD28" s="25"/>
      <c r="AE28" s="24"/>
    </row>
    <row r="29" spans="1:31" ht="60" x14ac:dyDescent="0.2">
      <c r="A29" s="167"/>
      <c r="B29" s="166"/>
      <c r="C29" s="167" t="s">
        <v>61</v>
      </c>
      <c r="D29" s="169" t="s">
        <v>216</v>
      </c>
      <c r="E29" s="13" t="s">
        <v>135</v>
      </c>
      <c r="F29" s="13" t="s">
        <v>259</v>
      </c>
      <c r="G29" s="14">
        <v>154744</v>
      </c>
      <c r="H29" s="14">
        <v>206325</v>
      </c>
      <c r="I29" s="14">
        <v>207510</v>
      </c>
      <c r="J29" s="109">
        <v>206325</v>
      </c>
      <c r="K29" s="15">
        <v>198806</v>
      </c>
      <c r="L29" s="16">
        <v>39871</v>
      </c>
      <c r="M29" s="14">
        <v>198806</v>
      </c>
      <c r="N29" s="15">
        <v>96</v>
      </c>
      <c r="O29" s="16">
        <v>40116</v>
      </c>
      <c r="P29" s="16" t="s">
        <v>244</v>
      </c>
      <c r="Q29" s="16" t="s">
        <v>233</v>
      </c>
      <c r="R29" s="102" t="s">
        <v>99</v>
      </c>
      <c r="S29" s="102" t="s">
        <v>119</v>
      </c>
      <c r="T29" s="102" t="s">
        <v>95</v>
      </c>
      <c r="U29" s="102" t="s">
        <v>71</v>
      </c>
      <c r="V29" s="151"/>
      <c r="AA29" s="25"/>
      <c r="AB29" s="25"/>
      <c r="AC29" s="25"/>
      <c r="AD29" s="25"/>
      <c r="AE29" s="24"/>
    </row>
    <row r="30" spans="1:31" ht="30" x14ac:dyDescent="0.2">
      <c r="A30" s="167"/>
      <c r="B30" s="166"/>
      <c r="C30" s="167"/>
      <c r="D30" s="169"/>
      <c r="E30" s="13" t="s">
        <v>158</v>
      </c>
      <c r="F30" s="13" t="s">
        <v>259</v>
      </c>
      <c r="G30" s="14">
        <v>22651</v>
      </c>
      <c r="H30" s="14">
        <v>26500</v>
      </c>
      <c r="I30" s="14">
        <v>24000</v>
      </c>
      <c r="J30" s="109">
        <v>28000</v>
      </c>
      <c r="K30" s="15">
        <v>17.670000000000002</v>
      </c>
      <c r="L30" s="16">
        <v>39871</v>
      </c>
      <c r="M30" s="14">
        <v>24000</v>
      </c>
      <c r="N30" s="15">
        <v>25</v>
      </c>
      <c r="O30" s="16">
        <v>40116</v>
      </c>
      <c r="P30" s="16" t="s">
        <v>244</v>
      </c>
      <c r="Q30" s="16" t="s">
        <v>233</v>
      </c>
      <c r="R30" s="172" t="s">
        <v>99</v>
      </c>
      <c r="S30" s="172" t="s">
        <v>121</v>
      </c>
      <c r="T30" s="172" t="s">
        <v>166</v>
      </c>
      <c r="U30" s="172" t="s">
        <v>165</v>
      </c>
      <c r="V30" s="151"/>
      <c r="AA30" s="24"/>
      <c r="AB30" s="24"/>
      <c r="AC30" s="24"/>
      <c r="AD30" s="24"/>
      <c r="AE30" s="24"/>
    </row>
    <row r="31" spans="1:31" ht="75" x14ac:dyDescent="0.2">
      <c r="A31" s="167"/>
      <c r="B31" s="166"/>
      <c r="C31" s="167"/>
      <c r="D31" s="169"/>
      <c r="E31" s="15" t="s">
        <v>159</v>
      </c>
      <c r="F31" s="15" t="s">
        <v>259</v>
      </c>
      <c r="G31" s="14">
        <v>0</v>
      </c>
      <c r="H31" s="14">
        <v>90000</v>
      </c>
      <c r="I31" s="14">
        <v>65694</v>
      </c>
      <c r="J31" s="109">
        <v>128000</v>
      </c>
      <c r="K31" s="15">
        <v>91.203000000000003</v>
      </c>
      <c r="L31" s="16">
        <v>39871</v>
      </c>
      <c r="M31" s="14">
        <v>116740</v>
      </c>
      <c r="N31" s="15">
        <v>91</v>
      </c>
      <c r="O31" s="16">
        <v>40116</v>
      </c>
      <c r="P31" s="16" t="s">
        <v>244</v>
      </c>
      <c r="Q31" s="16" t="s">
        <v>233</v>
      </c>
      <c r="R31" s="172"/>
      <c r="S31" s="172"/>
      <c r="T31" s="172"/>
      <c r="U31" s="172"/>
      <c r="V31" s="151"/>
      <c r="AA31" s="25"/>
      <c r="AB31" s="25"/>
      <c r="AC31" s="25"/>
      <c r="AD31" s="25"/>
      <c r="AE31" s="24"/>
    </row>
    <row r="32" spans="1:31" ht="30" x14ac:dyDescent="0.2">
      <c r="A32" s="167"/>
      <c r="B32" s="166"/>
      <c r="C32" s="167"/>
      <c r="D32" s="169"/>
      <c r="E32" s="13" t="s">
        <v>148</v>
      </c>
      <c r="F32" s="13" t="s">
        <v>259</v>
      </c>
      <c r="G32" s="14">
        <v>438</v>
      </c>
      <c r="H32" s="14">
        <v>526</v>
      </c>
      <c r="I32" s="14">
        <v>633</v>
      </c>
      <c r="J32" s="109">
        <v>2681</v>
      </c>
      <c r="K32" s="15">
        <v>44</v>
      </c>
      <c r="L32" s="16">
        <v>39871</v>
      </c>
      <c r="M32" s="14">
        <v>1334</v>
      </c>
      <c r="N32" s="15">
        <v>50</v>
      </c>
      <c r="O32" s="16">
        <v>40116</v>
      </c>
      <c r="P32" s="16" t="s">
        <v>244</v>
      </c>
      <c r="Q32" s="16" t="s">
        <v>233</v>
      </c>
      <c r="R32" s="172" t="s">
        <v>49</v>
      </c>
      <c r="S32" s="172" t="s">
        <v>119</v>
      </c>
      <c r="T32" s="172" t="s">
        <v>95</v>
      </c>
      <c r="U32" s="172" t="s">
        <v>71</v>
      </c>
      <c r="V32" s="151"/>
      <c r="AA32" s="25"/>
      <c r="AB32" s="25"/>
      <c r="AC32" s="25"/>
      <c r="AD32" s="25"/>
      <c r="AE32" s="24"/>
    </row>
    <row r="33" spans="1:31" ht="45" x14ac:dyDescent="0.2">
      <c r="A33" s="167"/>
      <c r="B33" s="166"/>
      <c r="C33" s="167"/>
      <c r="D33" s="169"/>
      <c r="E33" s="13" t="s">
        <v>112</v>
      </c>
      <c r="F33" s="13" t="s">
        <v>259</v>
      </c>
      <c r="G33" s="14">
        <v>209857</v>
      </c>
      <c r="H33" s="14">
        <v>200062</v>
      </c>
      <c r="I33" s="14">
        <v>205269</v>
      </c>
      <c r="J33" s="109">
        <v>201062</v>
      </c>
      <c r="K33" s="26">
        <v>118.9</v>
      </c>
      <c r="L33" s="16">
        <v>39871</v>
      </c>
      <c r="M33" s="14">
        <v>263536</v>
      </c>
      <c r="N33" s="15">
        <v>131</v>
      </c>
      <c r="O33" s="16">
        <v>40085</v>
      </c>
      <c r="P33" s="16" t="s">
        <v>244</v>
      </c>
      <c r="Q33" s="16"/>
      <c r="R33" s="172"/>
      <c r="S33" s="172"/>
      <c r="T33" s="172"/>
      <c r="U33" s="172"/>
      <c r="V33" s="151"/>
      <c r="AA33" s="25"/>
      <c r="AB33" s="25"/>
      <c r="AC33" s="25"/>
      <c r="AD33" s="25"/>
      <c r="AE33" s="24"/>
    </row>
    <row r="34" spans="1:31" ht="56.45" customHeight="1" x14ac:dyDescent="0.2">
      <c r="A34" s="167"/>
      <c r="B34" s="166"/>
      <c r="C34" s="167"/>
      <c r="D34" s="169"/>
      <c r="E34" s="13" t="s">
        <v>156</v>
      </c>
      <c r="F34" s="13" t="s">
        <v>259</v>
      </c>
      <c r="G34" s="14">
        <v>2479</v>
      </c>
      <c r="H34" s="14">
        <v>2488</v>
      </c>
      <c r="I34" s="14">
        <v>3981</v>
      </c>
      <c r="J34" s="109">
        <v>11992</v>
      </c>
      <c r="K34" s="15">
        <v>64</v>
      </c>
      <c r="L34" s="16">
        <v>39871</v>
      </c>
      <c r="M34" s="14">
        <v>8543</v>
      </c>
      <c r="N34" s="15">
        <v>71</v>
      </c>
      <c r="O34" s="16">
        <v>40116</v>
      </c>
      <c r="P34" s="16" t="s">
        <v>244</v>
      </c>
      <c r="Q34" s="16" t="s">
        <v>233</v>
      </c>
      <c r="R34" s="172"/>
      <c r="S34" s="172"/>
      <c r="T34" s="172"/>
      <c r="U34" s="172"/>
      <c r="V34" s="151"/>
      <c r="AA34" s="25"/>
      <c r="AB34" s="25"/>
      <c r="AC34" s="25"/>
      <c r="AD34" s="25"/>
      <c r="AE34" s="24"/>
    </row>
    <row r="35" spans="1:31" ht="56.45" customHeight="1" x14ac:dyDescent="0.2">
      <c r="A35" s="167"/>
      <c r="B35" s="166"/>
      <c r="C35" s="176" t="s">
        <v>62</v>
      </c>
      <c r="D35" s="177" t="s">
        <v>185</v>
      </c>
      <c r="E35" s="13" t="s">
        <v>115</v>
      </c>
      <c r="F35" s="13" t="s">
        <v>259</v>
      </c>
      <c r="G35" s="14">
        <v>958475</v>
      </c>
      <c r="H35" s="14">
        <v>1472012</v>
      </c>
      <c r="I35" s="14">
        <v>1087154</v>
      </c>
      <c r="J35" s="109">
        <v>1479372</v>
      </c>
      <c r="K35" s="15">
        <v>160.25</v>
      </c>
      <c r="L35" s="16">
        <v>39871</v>
      </c>
      <c r="M35" s="14">
        <v>1728762</v>
      </c>
      <c r="N35" s="15">
        <v>117</v>
      </c>
      <c r="O35" s="16">
        <v>40085</v>
      </c>
      <c r="P35" s="16" t="s">
        <v>244</v>
      </c>
      <c r="Q35" s="16"/>
      <c r="R35" s="172" t="s">
        <v>49</v>
      </c>
      <c r="S35" s="172" t="s">
        <v>20</v>
      </c>
      <c r="T35" s="172" t="s">
        <v>19</v>
      </c>
      <c r="U35" s="172" t="s">
        <v>71</v>
      </c>
      <c r="V35" s="151"/>
      <c r="AA35" s="25"/>
      <c r="AB35" s="25"/>
      <c r="AC35" s="25"/>
      <c r="AD35" s="25"/>
      <c r="AE35" s="24"/>
    </row>
    <row r="36" spans="1:31" ht="45.75" customHeight="1" x14ac:dyDescent="0.2">
      <c r="A36" s="167"/>
      <c r="B36" s="166"/>
      <c r="C36" s="176"/>
      <c r="D36" s="178"/>
      <c r="E36" s="13" t="s">
        <v>106</v>
      </c>
      <c r="F36" s="13" t="s">
        <v>259</v>
      </c>
      <c r="G36" s="14">
        <v>21153</v>
      </c>
      <c r="H36" s="14">
        <v>59466</v>
      </c>
      <c r="I36" s="14">
        <v>66860</v>
      </c>
      <c r="J36" s="109">
        <v>164932</v>
      </c>
      <c r="K36" s="15">
        <v>102.95</v>
      </c>
      <c r="L36" s="16">
        <v>39871</v>
      </c>
      <c r="M36" s="14">
        <v>151406</v>
      </c>
      <c r="N36" s="15">
        <v>92</v>
      </c>
      <c r="O36" s="16">
        <v>40116</v>
      </c>
      <c r="P36" s="16" t="s">
        <v>244</v>
      </c>
      <c r="Q36" s="16" t="s">
        <v>233</v>
      </c>
      <c r="R36" s="172"/>
      <c r="S36" s="172"/>
      <c r="T36" s="172"/>
      <c r="U36" s="172"/>
      <c r="V36" s="151"/>
    </row>
    <row r="37" spans="1:31" ht="45.75" customHeight="1" x14ac:dyDescent="0.2">
      <c r="A37" s="167"/>
      <c r="B37" s="166"/>
      <c r="C37" s="176"/>
      <c r="D37" s="178"/>
      <c r="E37" s="13" t="s">
        <v>110</v>
      </c>
      <c r="F37" s="13" t="s">
        <v>259</v>
      </c>
      <c r="G37" s="14">
        <v>277184</v>
      </c>
      <c r="H37" s="14">
        <v>307748</v>
      </c>
      <c r="I37" s="14">
        <v>296441</v>
      </c>
      <c r="J37" s="122">
        <v>309287</v>
      </c>
      <c r="K37" s="15">
        <v>171.05</v>
      </c>
      <c r="L37" s="16">
        <v>39871</v>
      </c>
      <c r="M37" s="14">
        <v>513216</v>
      </c>
      <c r="N37" s="15">
        <v>166</v>
      </c>
      <c r="O37" s="16">
        <v>40085</v>
      </c>
      <c r="P37" s="16" t="s">
        <v>244</v>
      </c>
      <c r="Q37" s="16"/>
      <c r="R37" s="172"/>
      <c r="S37" s="172"/>
      <c r="T37" s="172"/>
      <c r="U37" s="172"/>
      <c r="V37" s="151"/>
    </row>
    <row r="38" spans="1:31" ht="45" x14ac:dyDescent="0.2">
      <c r="A38" s="167"/>
      <c r="B38" s="166"/>
      <c r="C38" s="176"/>
      <c r="D38" s="178"/>
      <c r="E38" s="17" t="s">
        <v>114</v>
      </c>
      <c r="F38" s="17" t="s">
        <v>259</v>
      </c>
      <c r="G38" s="14">
        <v>10166</v>
      </c>
      <c r="H38" s="14">
        <v>35573</v>
      </c>
      <c r="I38" s="14">
        <v>32839</v>
      </c>
      <c r="J38" s="109">
        <v>142293</v>
      </c>
      <c r="K38" s="18">
        <v>42.12</v>
      </c>
      <c r="L38" s="16">
        <v>39871</v>
      </c>
      <c r="M38" s="14">
        <v>89442</v>
      </c>
      <c r="N38" s="15">
        <v>63</v>
      </c>
      <c r="O38" s="16">
        <v>40085</v>
      </c>
      <c r="P38" s="16" t="s">
        <v>244</v>
      </c>
      <c r="Q38" s="16"/>
      <c r="R38" s="172"/>
      <c r="S38" s="172"/>
      <c r="T38" s="172"/>
      <c r="U38" s="172"/>
      <c r="V38" s="151"/>
    </row>
    <row r="39" spans="1:31" ht="45" x14ac:dyDescent="0.2">
      <c r="A39" s="167"/>
      <c r="B39" s="166"/>
      <c r="C39" s="176"/>
      <c r="D39" s="178"/>
      <c r="E39" s="14" t="s">
        <v>111</v>
      </c>
      <c r="F39" s="14" t="s">
        <v>259</v>
      </c>
      <c r="G39" s="14">
        <v>277184</v>
      </c>
      <c r="H39" s="14">
        <v>66065</v>
      </c>
      <c r="I39" s="14">
        <v>93164</v>
      </c>
      <c r="J39" s="122">
        <v>264590</v>
      </c>
      <c r="K39" s="16">
        <v>59.01</v>
      </c>
      <c r="L39" s="16">
        <v>39871</v>
      </c>
      <c r="M39" s="14">
        <v>234587</v>
      </c>
      <c r="N39" s="15">
        <v>89</v>
      </c>
      <c r="O39" s="16">
        <v>40085</v>
      </c>
      <c r="P39" s="16" t="s">
        <v>244</v>
      </c>
      <c r="Q39" s="16"/>
      <c r="R39" s="172"/>
      <c r="S39" s="172"/>
      <c r="T39" s="172"/>
      <c r="U39" s="172"/>
      <c r="V39" s="151"/>
    </row>
    <row r="40" spans="1:31" ht="39.75" customHeight="1" x14ac:dyDescent="0.2">
      <c r="A40" s="167"/>
      <c r="B40" s="166"/>
      <c r="C40" s="176"/>
      <c r="D40" s="178"/>
      <c r="E40" s="83" t="s">
        <v>227</v>
      </c>
      <c r="F40" s="83"/>
      <c r="G40" s="83">
        <v>0</v>
      </c>
      <c r="H40" s="83">
        <v>0</v>
      </c>
      <c r="I40" s="83">
        <v>0</v>
      </c>
      <c r="J40" s="33">
        <v>22000</v>
      </c>
      <c r="K40" s="89">
        <v>100</v>
      </c>
      <c r="L40" s="95">
        <v>39871</v>
      </c>
      <c r="M40" s="83">
        <v>22000</v>
      </c>
      <c r="N40" s="5">
        <v>100</v>
      </c>
      <c r="O40" s="95">
        <v>40085</v>
      </c>
      <c r="P40" s="95" t="s">
        <v>251</v>
      </c>
      <c r="Q40" s="90" t="s">
        <v>267</v>
      </c>
      <c r="R40" s="172"/>
      <c r="S40" s="172"/>
      <c r="T40" s="172"/>
      <c r="U40" s="172"/>
      <c r="V40" s="151"/>
    </row>
    <row r="41" spans="1:31" ht="71.25" customHeight="1" x14ac:dyDescent="0.2">
      <c r="A41" s="167"/>
      <c r="B41" s="166"/>
      <c r="C41" s="176"/>
      <c r="D41" s="179"/>
      <c r="E41" s="83" t="s">
        <v>228</v>
      </c>
      <c r="F41" s="83"/>
      <c r="G41" s="83">
        <v>0</v>
      </c>
      <c r="H41" s="83">
        <v>15739</v>
      </c>
      <c r="I41" s="83">
        <v>0</v>
      </c>
      <c r="J41" s="33">
        <v>17889</v>
      </c>
      <c r="K41" s="89">
        <v>0</v>
      </c>
      <c r="L41" s="95">
        <v>39871</v>
      </c>
      <c r="M41" s="83">
        <v>0</v>
      </c>
      <c r="N41" s="5">
        <v>0</v>
      </c>
      <c r="O41" s="95">
        <v>40085</v>
      </c>
      <c r="P41" s="95" t="s">
        <v>246</v>
      </c>
      <c r="Q41" s="79" t="s">
        <v>270</v>
      </c>
      <c r="R41" s="172"/>
      <c r="S41" s="172"/>
      <c r="T41" s="172"/>
      <c r="U41" s="172"/>
      <c r="V41" s="151"/>
    </row>
    <row r="42" spans="1:31" ht="58.5" customHeight="1" x14ac:dyDescent="0.2">
      <c r="A42" s="167"/>
      <c r="B42" s="166"/>
      <c r="C42" s="167" t="s">
        <v>63</v>
      </c>
      <c r="D42" s="170" t="s">
        <v>45</v>
      </c>
      <c r="E42" s="27" t="s">
        <v>75</v>
      </c>
      <c r="F42" s="27" t="s">
        <v>259</v>
      </c>
      <c r="G42" s="131">
        <v>0</v>
      </c>
      <c r="H42" s="131">
        <v>4000</v>
      </c>
      <c r="I42" s="131">
        <v>357</v>
      </c>
      <c r="J42" s="111">
        <v>6000</v>
      </c>
      <c r="K42" s="28">
        <v>0</v>
      </c>
      <c r="L42" s="29">
        <v>39812</v>
      </c>
      <c r="M42" s="131">
        <v>1217</v>
      </c>
      <c r="N42" s="28">
        <v>20</v>
      </c>
      <c r="O42" s="29">
        <v>39993</v>
      </c>
      <c r="P42" s="29" t="s">
        <v>245</v>
      </c>
      <c r="Q42" s="29" t="s">
        <v>233</v>
      </c>
      <c r="R42" s="172" t="s">
        <v>49</v>
      </c>
      <c r="S42" s="172" t="s">
        <v>121</v>
      </c>
      <c r="T42" s="172" t="s">
        <v>166</v>
      </c>
      <c r="U42" s="172" t="s">
        <v>165</v>
      </c>
      <c r="V42" s="142"/>
    </row>
    <row r="43" spans="1:31" ht="39.75" customHeight="1" x14ac:dyDescent="0.2">
      <c r="A43" s="167"/>
      <c r="B43" s="166"/>
      <c r="C43" s="167"/>
      <c r="D43" s="170"/>
      <c r="E43" s="27" t="s">
        <v>76</v>
      </c>
      <c r="F43" s="27" t="s">
        <v>259</v>
      </c>
      <c r="G43" s="131">
        <v>53</v>
      </c>
      <c r="H43" s="131">
        <v>400</v>
      </c>
      <c r="I43" s="131">
        <v>585</v>
      </c>
      <c r="J43" s="111">
        <v>1200</v>
      </c>
      <c r="K43" s="28">
        <v>17.75</v>
      </c>
      <c r="L43" s="29">
        <v>39812</v>
      </c>
      <c r="M43" s="131">
        <v>798</v>
      </c>
      <c r="N43" s="28">
        <v>66.5</v>
      </c>
      <c r="O43" s="29">
        <v>39993</v>
      </c>
      <c r="P43" s="29" t="s">
        <v>246</v>
      </c>
      <c r="Q43" s="29" t="s">
        <v>233</v>
      </c>
      <c r="R43" s="172"/>
      <c r="S43" s="172"/>
      <c r="T43" s="172"/>
      <c r="U43" s="172"/>
      <c r="V43" s="142"/>
    </row>
    <row r="44" spans="1:31" ht="48.75" customHeight="1" x14ac:dyDescent="0.2">
      <c r="A44" s="167"/>
      <c r="B44" s="166"/>
      <c r="C44" s="167"/>
      <c r="D44" s="170"/>
      <c r="E44" s="27" t="s">
        <v>116</v>
      </c>
      <c r="F44" s="27" t="s">
        <v>259</v>
      </c>
      <c r="G44" s="131">
        <v>0</v>
      </c>
      <c r="H44" s="131">
        <v>12000</v>
      </c>
      <c r="I44" s="131">
        <v>157</v>
      </c>
      <c r="J44" s="111">
        <v>18000</v>
      </c>
      <c r="K44" s="28">
        <v>0.28999999999999998</v>
      </c>
      <c r="L44" s="29">
        <v>39628</v>
      </c>
      <c r="M44" s="131">
        <v>3425</v>
      </c>
      <c r="N44" s="28">
        <v>19.02</v>
      </c>
      <c r="O44" s="29">
        <v>39993</v>
      </c>
      <c r="P44" s="29" t="s">
        <v>245</v>
      </c>
      <c r="Q44" s="29" t="s">
        <v>233</v>
      </c>
      <c r="R44" s="172"/>
      <c r="S44" s="172"/>
      <c r="T44" s="172"/>
      <c r="U44" s="172"/>
      <c r="V44" s="142"/>
    </row>
    <row r="45" spans="1:31" ht="48.75" customHeight="1" x14ac:dyDescent="0.2">
      <c r="A45" s="167"/>
      <c r="B45" s="166"/>
      <c r="C45" s="167"/>
      <c r="D45" s="170"/>
      <c r="E45" s="27" t="s">
        <v>189</v>
      </c>
      <c r="F45" s="27"/>
      <c r="G45" s="131">
        <v>0</v>
      </c>
      <c r="H45" s="131">
        <v>0</v>
      </c>
      <c r="I45" s="131">
        <v>63</v>
      </c>
      <c r="J45" s="111">
        <v>900</v>
      </c>
      <c r="K45" s="28">
        <v>109</v>
      </c>
      <c r="L45" s="29">
        <v>39902</v>
      </c>
      <c r="M45" s="131">
        <v>1044</v>
      </c>
      <c r="N45" s="28">
        <v>116</v>
      </c>
      <c r="O45" s="29">
        <v>40085</v>
      </c>
      <c r="P45" s="29" t="s">
        <v>245</v>
      </c>
      <c r="Q45" s="29" t="s">
        <v>233</v>
      </c>
      <c r="R45" s="172"/>
      <c r="S45" s="172"/>
      <c r="T45" s="172"/>
      <c r="U45" s="172"/>
      <c r="V45" s="151"/>
    </row>
    <row r="46" spans="1:31" ht="30" x14ac:dyDescent="0.2">
      <c r="A46" s="167"/>
      <c r="B46" s="166"/>
      <c r="C46" s="167" t="s">
        <v>64</v>
      </c>
      <c r="D46" s="169" t="s">
        <v>186</v>
      </c>
      <c r="E46" s="13" t="s">
        <v>190</v>
      </c>
      <c r="F46" s="13" t="s">
        <v>259</v>
      </c>
      <c r="G46" s="14">
        <v>786976</v>
      </c>
      <c r="H46" s="14">
        <v>935549</v>
      </c>
      <c r="I46" s="14">
        <v>808927</v>
      </c>
      <c r="J46" s="109">
        <v>3477921</v>
      </c>
      <c r="K46" s="15">
        <v>55.35</v>
      </c>
      <c r="L46" s="16">
        <v>39871</v>
      </c>
      <c r="M46" s="14">
        <v>2520371</v>
      </c>
      <c r="N46" s="15">
        <v>72</v>
      </c>
      <c r="O46" s="16">
        <v>40116</v>
      </c>
      <c r="P46" s="16" t="s">
        <v>244</v>
      </c>
      <c r="Q46" s="16" t="s">
        <v>233</v>
      </c>
      <c r="R46" s="172" t="s">
        <v>99</v>
      </c>
      <c r="S46" s="172" t="s">
        <v>119</v>
      </c>
      <c r="T46" s="172" t="s">
        <v>95</v>
      </c>
      <c r="U46" s="172" t="s">
        <v>71</v>
      </c>
      <c r="V46" s="151"/>
    </row>
    <row r="47" spans="1:31" ht="45" x14ac:dyDescent="0.2">
      <c r="A47" s="167"/>
      <c r="B47" s="166"/>
      <c r="C47" s="167"/>
      <c r="D47" s="169"/>
      <c r="E47" s="13" t="s">
        <v>261</v>
      </c>
      <c r="F47" s="13" t="s">
        <v>259</v>
      </c>
      <c r="G47" s="14">
        <v>238498</v>
      </c>
      <c r="H47" s="14">
        <v>333014</v>
      </c>
      <c r="I47" s="14">
        <v>336652</v>
      </c>
      <c r="J47" s="109">
        <v>1218347</v>
      </c>
      <c r="K47" s="15">
        <v>58.88</v>
      </c>
      <c r="L47" s="16">
        <v>39871</v>
      </c>
      <c r="M47" s="14">
        <v>961445</v>
      </c>
      <c r="N47" s="15">
        <v>79</v>
      </c>
      <c r="O47" s="16">
        <v>40116</v>
      </c>
      <c r="P47" s="16" t="s">
        <v>244</v>
      </c>
      <c r="Q47" s="16" t="s">
        <v>233</v>
      </c>
      <c r="R47" s="172"/>
      <c r="S47" s="172"/>
      <c r="T47" s="172"/>
      <c r="U47" s="172"/>
      <c r="V47" s="151"/>
    </row>
    <row r="48" spans="1:31" ht="30" x14ac:dyDescent="0.2">
      <c r="A48" s="167"/>
      <c r="B48" s="166"/>
      <c r="C48" s="167"/>
      <c r="D48" s="169"/>
      <c r="E48" s="13" t="s">
        <v>191</v>
      </c>
      <c r="F48" s="13" t="s">
        <v>259</v>
      </c>
      <c r="G48" s="14">
        <v>0</v>
      </c>
      <c r="H48" s="14">
        <v>162140</v>
      </c>
      <c r="I48" s="14">
        <v>126546</v>
      </c>
      <c r="J48" s="109">
        <v>607170</v>
      </c>
      <c r="K48" s="15">
        <v>60.66</v>
      </c>
      <c r="L48" s="16">
        <v>39871</v>
      </c>
      <c r="M48" s="14">
        <v>451479</v>
      </c>
      <c r="N48" s="15">
        <v>74</v>
      </c>
      <c r="O48" s="16">
        <v>40116</v>
      </c>
      <c r="P48" s="16" t="s">
        <v>244</v>
      </c>
      <c r="Q48" s="16" t="s">
        <v>233</v>
      </c>
      <c r="R48" s="172"/>
      <c r="S48" s="172"/>
      <c r="T48" s="172"/>
      <c r="U48" s="172"/>
      <c r="V48" s="151"/>
    </row>
    <row r="49" spans="1:22" ht="30" x14ac:dyDescent="0.2">
      <c r="A49" s="167"/>
      <c r="B49" s="166"/>
      <c r="C49" s="167"/>
      <c r="D49" s="169"/>
      <c r="E49" s="13" t="s">
        <v>192</v>
      </c>
      <c r="F49" s="13" t="s">
        <v>259</v>
      </c>
      <c r="G49" s="14">
        <v>200017</v>
      </c>
      <c r="H49" s="14">
        <v>231360</v>
      </c>
      <c r="I49" s="14">
        <v>199899</v>
      </c>
      <c r="J49" s="109">
        <v>876495</v>
      </c>
      <c r="K49" s="15">
        <v>61.13</v>
      </c>
      <c r="L49" s="16">
        <v>39871</v>
      </c>
      <c r="M49" s="14">
        <v>678912</v>
      </c>
      <c r="N49" s="15">
        <v>77</v>
      </c>
      <c r="O49" s="16">
        <v>40116</v>
      </c>
      <c r="P49" s="16" t="s">
        <v>244</v>
      </c>
      <c r="Q49" s="16" t="s">
        <v>233</v>
      </c>
      <c r="R49" s="172"/>
      <c r="S49" s="172"/>
      <c r="T49" s="172"/>
      <c r="U49" s="172"/>
      <c r="V49" s="151"/>
    </row>
    <row r="50" spans="1:22" ht="75" x14ac:dyDescent="0.2">
      <c r="A50" s="167"/>
      <c r="B50" s="166"/>
      <c r="C50" s="167"/>
      <c r="D50" s="169"/>
      <c r="E50" s="13" t="s">
        <v>262</v>
      </c>
      <c r="F50" s="13" t="s">
        <v>259</v>
      </c>
      <c r="G50" s="14">
        <v>53061</v>
      </c>
      <c r="H50" s="14">
        <v>103022</v>
      </c>
      <c r="I50" s="14">
        <v>91124</v>
      </c>
      <c r="J50" s="109">
        <v>223641</v>
      </c>
      <c r="K50" s="15">
        <v>494.04</v>
      </c>
      <c r="L50" s="16">
        <v>39871</v>
      </c>
      <c r="M50" s="109">
        <v>259909</v>
      </c>
      <c r="N50" s="15">
        <v>116</v>
      </c>
      <c r="O50" s="16">
        <v>40116</v>
      </c>
      <c r="P50" s="16" t="s">
        <v>244</v>
      </c>
      <c r="Q50" s="16" t="s">
        <v>233</v>
      </c>
      <c r="R50" s="172"/>
      <c r="S50" s="172"/>
      <c r="T50" s="172"/>
      <c r="U50" s="172"/>
      <c r="V50" s="151"/>
    </row>
    <row r="51" spans="1:22" ht="90" x14ac:dyDescent="0.2">
      <c r="A51" s="165" t="s">
        <v>168</v>
      </c>
      <c r="B51" s="166">
        <v>0.2</v>
      </c>
      <c r="C51" s="167" t="s">
        <v>131</v>
      </c>
      <c r="D51" s="164" t="s">
        <v>35</v>
      </c>
      <c r="E51" s="94" t="s">
        <v>247</v>
      </c>
      <c r="F51" s="94"/>
      <c r="G51" s="83">
        <v>0</v>
      </c>
      <c r="H51" s="83">
        <v>33</v>
      </c>
      <c r="I51" s="83">
        <v>33</v>
      </c>
      <c r="J51" s="33">
        <v>33</v>
      </c>
      <c r="K51" s="5">
        <f>21/33*100</f>
        <v>63.636363636363633</v>
      </c>
      <c r="L51" s="5" t="s">
        <v>144</v>
      </c>
      <c r="M51" s="83">
        <v>33</v>
      </c>
      <c r="N51" s="77">
        <v>100</v>
      </c>
      <c r="O51" s="48">
        <v>40085</v>
      </c>
      <c r="P51" s="5" t="s">
        <v>246</v>
      </c>
      <c r="Q51" s="79" t="s">
        <v>263</v>
      </c>
      <c r="R51" s="172"/>
      <c r="S51" s="172" t="s">
        <v>18</v>
      </c>
      <c r="T51" s="172" t="s">
        <v>17</v>
      </c>
      <c r="U51" s="172" t="s">
        <v>165</v>
      </c>
      <c r="V51" s="151"/>
    </row>
    <row r="52" spans="1:22" ht="65.25" customHeight="1" x14ac:dyDescent="0.2">
      <c r="A52" s="165"/>
      <c r="B52" s="166"/>
      <c r="C52" s="167"/>
      <c r="D52" s="164"/>
      <c r="E52" s="94" t="s">
        <v>248</v>
      </c>
      <c r="F52" s="94"/>
      <c r="G52" s="83">
        <v>0</v>
      </c>
      <c r="H52" s="83">
        <v>33</v>
      </c>
      <c r="I52" s="33"/>
      <c r="J52" s="33">
        <v>33</v>
      </c>
      <c r="K52" s="5">
        <f>21/33*100</f>
        <v>63.636363636363633</v>
      </c>
      <c r="L52" s="5" t="s">
        <v>144</v>
      </c>
      <c r="M52" s="83"/>
      <c r="N52" s="77">
        <v>42.4</v>
      </c>
      <c r="O52" s="48">
        <v>40085</v>
      </c>
      <c r="P52" s="5" t="s">
        <v>246</v>
      </c>
      <c r="Q52" s="79" t="s">
        <v>263</v>
      </c>
      <c r="R52" s="172"/>
      <c r="S52" s="172"/>
      <c r="T52" s="172"/>
      <c r="U52" s="172"/>
      <c r="V52" s="151"/>
    </row>
    <row r="53" spans="1:22" ht="84" customHeight="1" x14ac:dyDescent="0.2">
      <c r="A53" s="165"/>
      <c r="B53" s="166"/>
      <c r="C53" s="167"/>
      <c r="D53" s="164"/>
      <c r="E53" s="94" t="s">
        <v>193</v>
      </c>
      <c r="F53" s="94"/>
      <c r="G53" s="83">
        <v>0</v>
      </c>
      <c r="H53" s="83">
        <v>3</v>
      </c>
      <c r="I53" s="83">
        <v>3</v>
      </c>
      <c r="J53" s="33">
        <v>3</v>
      </c>
      <c r="K53" s="5">
        <f>2/3*100</f>
        <v>66.666666666666657</v>
      </c>
      <c r="L53" s="5" t="s">
        <v>144</v>
      </c>
      <c r="M53" s="83">
        <v>3</v>
      </c>
      <c r="N53" s="77">
        <v>100</v>
      </c>
      <c r="O53" s="48">
        <v>40085</v>
      </c>
      <c r="P53" s="5" t="s">
        <v>246</v>
      </c>
      <c r="Q53" s="79" t="s">
        <v>263</v>
      </c>
      <c r="R53" s="172"/>
      <c r="S53" s="172"/>
      <c r="T53" s="172"/>
      <c r="U53" s="172"/>
      <c r="V53" s="151"/>
    </row>
    <row r="54" spans="1:22" ht="80.25" customHeight="1" x14ac:dyDescent="0.2">
      <c r="A54" s="165"/>
      <c r="B54" s="167"/>
      <c r="C54" s="167" t="s">
        <v>155</v>
      </c>
      <c r="D54" s="164" t="s">
        <v>36</v>
      </c>
      <c r="E54" s="94" t="s">
        <v>195</v>
      </c>
      <c r="F54" s="94"/>
      <c r="G54" s="83">
        <v>0</v>
      </c>
      <c r="H54" s="83">
        <v>50</v>
      </c>
      <c r="I54" s="83">
        <v>12</v>
      </c>
      <c r="J54" s="33">
        <v>144</v>
      </c>
      <c r="K54" s="30">
        <v>0.39</v>
      </c>
      <c r="L54" s="76">
        <v>39902</v>
      </c>
      <c r="M54" s="132">
        <v>87</v>
      </c>
      <c r="N54" s="77">
        <v>60.41</v>
      </c>
      <c r="O54" s="48">
        <v>40085</v>
      </c>
      <c r="P54" s="76" t="s">
        <v>246</v>
      </c>
      <c r="Q54" s="90"/>
      <c r="R54" s="172"/>
      <c r="S54" s="172"/>
      <c r="T54" s="172"/>
      <c r="U54" s="172"/>
      <c r="V54" s="151"/>
    </row>
    <row r="55" spans="1:22" ht="96.75" customHeight="1" x14ac:dyDescent="0.2">
      <c r="A55" s="165"/>
      <c r="B55" s="167"/>
      <c r="C55" s="167"/>
      <c r="D55" s="164"/>
      <c r="E55" s="94" t="s">
        <v>196</v>
      </c>
      <c r="F55" s="94"/>
      <c r="G55" s="83">
        <v>0</v>
      </c>
      <c r="H55" s="83">
        <v>10</v>
      </c>
      <c r="I55" s="83">
        <v>1</v>
      </c>
      <c r="J55" s="33">
        <v>29</v>
      </c>
      <c r="K55" s="30">
        <v>0.27</v>
      </c>
      <c r="L55" s="76">
        <v>39902</v>
      </c>
      <c r="M55" s="132">
        <v>1</v>
      </c>
      <c r="N55" s="77">
        <v>3.44</v>
      </c>
      <c r="O55" s="76">
        <v>39902</v>
      </c>
      <c r="P55" s="76" t="s">
        <v>246</v>
      </c>
      <c r="Q55" s="79" t="s">
        <v>271</v>
      </c>
      <c r="R55" s="172"/>
      <c r="S55" s="172"/>
      <c r="T55" s="172"/>
      <c r="U55" s="172"/>
      <c r="V55" s="151"/>
    </row>
    <row r="56" spans="1:22" ht="50.1" customHeight="1" x14ac:dyDescent="0.2">
      <c r="A56" s="165"/>
      <c r="B56" s="167"/>
      <c r="C56" s="167"/>
      <c r="D56" s="164"/>
      <c r="E56" s="94" t="s">
        <v>249</v>
      </c>
      <c r="F56" s="94" t="s">
        <v>259</v>
      </c>
      <c r="G56" s="83" t="s">
        <v>296</v>
      </c>
      <c r="H56" s="83" t="s">
        <v>296</v>
      </c>
      <c r="I56" s="83">
        <v>54961</v>
      </c>
      <c r="J56" s="83" t="s">
        <v>296</v>
      </c>
      <c r="K56" s="5">
        <v>0</v>
      </c>
      <c r="L56" s="76">
        <v>39902</v>
      </c>
      <c r="M56" s="132">
        <v>54961</v>
      </c>
      <c r="N56" s="77">
        <v>100</v>
      </c>
      <c r="O56" s="76">
        <v>40085</v>
      </c>
      <c r="P56" s="76" t="s">
        <v>244</v>
      </c>
      <c r="Q56" s="76"/>
      <c r="R56" s="172"/>
      <c r="S56" s="172"/>
      <c r="T56" s="172"/>
      <c r="U56" s="172"/>
      <c r="V56" s="151"/>
    </row>
    <row r="57" spans="1:22" ht="39.75" customHeight="1" x14ac:dyDescent="0.2">
      <c r="A57" s="165"/>
      <c r="B57" s="167"/>
      <c r="C57" s="167"/>
      <c r="D57" s="164"/>
      <c r="E57" s="94" t="s">
        <v>250</v>
      </c>
      <c r="F57" s="94"/>
      <c r="G57" s="83">
        <v>0</v>
      </c>
      <c r="H57" s="33">
        <v>0.8</v>
      </c>
      <c r="I57" s="83"/>
      <c r="J57" s="33">
        <v>0.8</v>
      </c>
      <c r="K57" s="83" t="s">
        <v>295</v>
      </c>
      <c r="L57" s="83" t="s">
        <v>295</v>
      </c>
      <c r="M57" s="77">
        <v>102.6</v>
      </c>
      <c r="N57" s="77">
        <v>102.6</v>
      </c>
      <c r="O57" s="76">
        <v>40085</v>
      </c>
      <c r="P57" s="5" t="s">
        <v>244</v>
      </c>
      <c r="Q57" s="90"/>
      <c r="R57" s="172"/>
      <c r="S57" s="172"/>
      <c r="T57" s="172"/>
      <c r="U57" s="172"/>
      <c r="V57" s="151"/>
    </row>
    <row r="58" spans="1:22" ht="90" x14ac:dyDescent="0.2">
      <c r="A58" s="165"/>
      <c r="B58" s="167"/>
      <c r="C58" s="105" t="s">
        <v>37</v>
      </c>
      <c r="D58" s="61" t="s">
        <v>54</v>
      </c>
      <c r="E58" s="94" t="s">
        <v>225</v>
      </c>
      <c r="F58" s="94"/>
      <c r="G58" s="83" t="s">
        <v>295</v>
      </c>
      <c r="H58" s="83"/>
      <c r="I58" s="83"/>
      <c r="J58" s="83" t="s">
        <v>295</v>
      </c>
      <c r="K58" s="83" t="s">
        <v>295</v>
      </c>
      <c r="L58" s="83" t="s">
        <v>295</v>
      </c>
      <c r="M58" s="83"/>
      <c r="N58" s="77"/>
      <c r="O58" s="94"/>
      <c r="P58" s="94"/>
      <c r="Q58" s="79" t="s">
        <v>273</v>
      </c>
      <c r="R58" s="172"/>
      <c r="S58" s="172"/>
      <c r="T58" s="172"/>
      <c r="U58" s="172"/>
      <c r="V58" s="151"/>
    </row>
    <row r="59" spans="1:22" ht="75" x14ac:dyDescent="0.2">
      <c r="A59" s="165"/>
      <c r="B59" s="167"/>
      <c r="C59" s="103" t="s">
        <v>38</v>
      </c>
      <c r="D59" s="107" t="s">
        <v>55</v>
      </c>
      <c r="E59" s="5" t="s">
        <v>198</v>
      </c>
      <c r="F59" s="5"/>
      <c r="G59" s="83">
        <v>4400</v>
      </c>
      <c r="H59" s="83"/>
      <c r="I59" s="83"/>
      <c r="J59" s="33">
        <v>6400</v>
      </c>
      <c r="K59" s="5">
        <f>0.06*100</f>
        <v>6</v>
      </c>
      <c r="L59" s="5" t="s">
        <v>26</v>
      </c>
      <c r="M59" s="83"/>
      <c r="N59" s="77"/>
      <c r="O59" s="5"/>
      <c r="P59" s="5"/>
      <c r="Q59" s="79" t="s">
        <v>271</v>
      </c>
      <c r="R59" s="172" t="s">
        <v>102</v>
      </c>
      <c r="S59" s="102"/>
      <c r="T59" s="102" t="s">
        <v>15</v>
      </c>
      <c r="U59" s="102" t="s">
        <v>71</v>
      </c>
      <c r="V59" s="151"/>
    </row>
    <row r="60" spans="1:22" ht="120" x14ac:dyDescent="0.2">
      <c r="A60" s="165"/>
      <c r="B60" s="167"/>
      <c r="C60" s="103" t="s">
        <v>39</v>
      </c>
      <c r="D60" s="107" t="s">
        <v>50</v>
      </c>
      <c r="E60" s="5" t="s">
        <v>272</v>
      </c>
      <c r="F60" s="5"/>
      <c r="G60" s="83">
        <v>0</v>
      </c>
      <c r="H60" s="83">
        <v>10</v>
      </c>
      <c r="I60" s="83">
        <v>8</v>
      </c>
      <c r="J60" s="33">
        <v>60</v>
      </c>
      <c r="K60" s="5">
        <v>10</v>
      </c>
      <c r="L60" s="5" t="s">
        <v>53</v>
      </c>
      <c r="M60" s="83">
        <v>48</v>
      </c>
      <c r="N60" s="77">
        <v>80</v>
      </c>
      <c r="O60" s="76">
        <v>40085</v>
      </c>
      <c r="P60" s="5" t="s">
        <v>246</v>
      </c>
      <c r="Q60" s="79" t="s">
        <v>263</v>
      </c>
      <c r="R60" s="172"/>
      <c r="S60" s="102" t="s">
        <v>16</v>
      </c>
      <c r="T60" s="102" t="s">
        <v>15</v>
      </c>
      <c r="U60" s="102" t="s">
        <v>71</v>
      </c>
      <c r="V60" s="151"/>
    </row>
    <row r="61" spans="1:22" ht="105" x14ac:dyDescent="0.2">
      <c r="A61" s="165"/>
      <c r="B61" s="167"/>
      <c r="C61" s="103" t="s">
        <v>40</v>
      </c>
      <c r="D61" s="107" t="s">
        <v>127</v>
      </c>
      <c r="E61" s="33" t="s">
        <v>33</v>
      </c>
      <c r="F61" s="33"/>
      <c r="G61" s="83">
        <v>0</v>
      </c>
      <c r="H61" s="77"/>
      <c r="I61" s="77"/>
      <c r="J61" s="33">
        <v>600</v>
      </c>
      <c r="K61" s="5">
        <f>0.5*100</f>
        <v>50</v>
      </c>
      <c r="L61" s="76" t="s">
        <v>144</v>
      </c>
      <c r="M61" s="77"/>
      <c r="N61" s="77"/>
      <c r="O61" s="76"/>
      <c r="P61" s="76"/>
      <c r="Q61" s="79" t="s">
        <v>271</v>
      </c>
      <c r="R61" s="172"/>
      <c r="S61" s="102"/>
      <c r="T61" s="102" t="s">
        <v>15</v>
      </c>
      <c r="U61" s="102" t="s">
        <v>71</v>
      </c>
      <c r="V61" s="151"/>
    </row>
    <row r="62" spans="1:22" ht="137.25" customHeight="1" x14ac:dyDescent="0.2">
      <c r="A62" s="165"/>
      <c r="B62" s="167"/>
      <c r="C62" s="167" t="s">
        <v>41</v>
      </c>
      <c r="D62" s="168" t="s">
        <v>43</v>
      </c>
      <c r="E62" s="75" t="s">
        <v>82</v>
      </c>
      <c r="F62" s="75" t="s">
        <v>259</v>
      </c>
      <c r="G62" s="132">
        <v>9.1999999999999993</v>
      </c>
      <c r="H62" s="132">
        <v>7</v>
      </c>
      <c r="I62" s="132">
        <v>0</v>
      </c>
      <c r="J62" s="33">
        <v>6.2</v>
      </c>
      <c r="K62" s="33">
        <v>0</v>
      </c>
      <c r="L62" s="76">
        <v>39446</v>
      </c>
      <c r="M62" s="143">
        <v>9.8000000000000007</v>
      </c>
      <c r="N62" s="77">
        <v>-20</v>
      </c>
      <c r="O62" s="76">
        <v>39812</v>
      </c>
      <c r="P62" s="76" t="s">
        <v>251</v>
      </c>
      <c r="Q62" s="76" t="s">
        <v>256</v>
      </c>
      <c r="R62" s="172" t="s">
        <v>107</v>
      </c>
      <c r="S62" s="172" t="s">
        <v>119</v>
      </c>
      <c r="T62" s="172" t="s">
        <v>95</v>
      </c>
      <c r="U62" s="172" t="s">
        <v>71</v>
      </c>
      <c r="V62" s="142"/>
    </row>
    <row r="63" spans="1:22" ht="71.25" customHeight="1" x14ac:dyDescent="0.2">
      <c r="A63" s="165"/>
      <c r="B63" s="167"/>
      <c r="C63" s="167"/>
      <c r="D63" s="168"/>
      <c r="E63" s="75" t="s">
        <v>83</v>
      </c>
      <c r="F63" s="75" t="s">
        <v>259</v>
      </c>
      <c r="G63" s="132">
        <v>5000</v>
      </c>
      <c r="H63" s="132">
        <v>15000</v>
      </c>
      <c r="I63" s="132">
        <v>14731</v>
      </c>
      <c r="J63" s="33">
        <v>18000</v>
      </c>
      <c r="K63" s="33">
        <f>0.689722222222222*100</f>
        <v>68.9722222222222</v>
      </c>
      <c r="L63" s="76">
        <v>39812</v>
      </c>
      <c r="M63" s="132">
        <v>14731</v>
      </c>
      <c r="N63" s="77">
        <v>75</v>
      </c>
      <c r="O63" s="76">
        <v>40024</v>
      </c>
      <c r="P63" s="76" t="s">
        <v>244</v>
      </c>
      <c r="Q63" s="80" t="s">
        <v>236</v>
      </c>
      <c r="R63" s="172"/>
      <c r="S63" s="172"/>
      <c r="T63" s="172"/>
      <c r="U63" s="172"/>
      <c r="V63" s="151"/>
    </row>
    <row r="64" spans="1:22" ht="95.45" customHeight="1" x14ac:dyDescent="0.2">
      <c r="A64" s="165"/>
      <c r="B64" s="167"/>
      <c r="C64" s="167"/>
      <c r="D64" s="168"/>
      <c r="E64" s="75" t="s">
        <v>81</v>
      </c>
      <c r="F64" s="75" t="s">
        <v>259</v>
      </c>
      <c r="G64" s="132">
        <v>67000</v>
      </c>
      <c r="H64" s="132">
        <v>304500</v>
      </c>
      <c r="I64" s="77">
        <v>0</v>
      </c>
      <c r="J64" s="33">
        <v>537000</v>
      </c>
      <c r="K64" s="33">
        <f>324470/537000*100</f>
        <v>60.422718808193665</v>
      </c>
      <c r="L64" s="76">
        <v>39812</v>
      </c>
      <c r="M64" s="132">
        <v>324470</v>
      </c>
      <c r="N64" s="77">
        <v>55</v>
      </c>
      <c r="O64" s="76">
        <v>39812</v>
      </c>
      <c r="P64" s="76" t="s">
        <v>245</v>
      </c>
      <c r="Q64" s="80" t="s">
        <v>237</v>
      </c>
      <c r="R64" s="172"/>
      <c r="S64" s="172"/>
      <c r="T64" s="172"/>
      <c r="U64" s="172"/>
      <c r="V64" s="151"/>
    </row>
    <row r="65" spans="1:22" ht="76.5" customHeight="1" x14ac:dyDescent="0.2">
      <c r="A65" s="165" t="s">
        <v>169</v>
      </c>
      <c r="B65" s="166">
        <v>0.25</v>
      </c>
      <c r="C65" s="167" t="s">
        <v>117</v>
      </c>
      <c r="D65" s="170" t="s">
        <v>44</v>
      </c>
      <c r="E65" s="75" t="s">
        <v>97</v>
      </c>
      <c r="F65" s="75" t="s">
        <v>259</v>
      </c>
      <c r="G65" s="132">
        <v>5852956</v>
      </c>
      <c r="H65" s="132">
        <v>6452956</v>
      </c>
      <c r="I65" s="132">
        <v>6146228</v>
      </c>
      <c r="J65" s="33">
        <v>6652956</v>
      </c>
      <c r="K65" s="33">
        <v>77.53</v>
      </c>
      <c r="L65" s="76">
        <v>39781</v>
      </c>
      <c r="M65" s="132">
        <v>6143228</v>
      </c>
      <c r="N65" s="77">
        <v>36</v>
      </c>
      <c r="O65" s="76">
        <v>40055</v>
      </c>
      <c r="P65" s="76" t="s">
        <v>244</v>
      </c>
      <c r="Q65" s="80" t="s">
        <v>280</v>
      </c>
      <c r="R65" s="172" t="s">
        <v>98</v>
      </c>
      <c r="S65" s="172" t="s">
        <v>121</v>
      </c>
      <c r="T65" s="172" t="s">
        <v>166</v>
      </c>
      <c r="U65" s="172" t="s">
        <v>165</v>
      </c>
      <c r="V65" s="152"/>
    </row>
    <row r="66" spans="1:22" ht="76.5" customHeight="1" x14ac:dyDescent="0.2">
      <c r="A66" s="165"/>
      <c r="B66" s="166"/>
      <c r="C66" s="167"/>
      <c r="D66" s="170"/>
      <c r="E66" s="75" t="s">
        <v>175</v>
      </c>
      <c r="F66" s="75" t="s">
        <v>259</v>
      </c>
      <c r="G66" s="132">
        <v>30</v>
      </c>
      <c r="H66" s="132">
        <v>33</v>
      </c>
      <c r="I66" s="144">
        <v>28.83</v>
      </c>
      <c r="J66" s="33">
        <v>34</v>
      </c>
      <c r="K66" s="33">
        <v>90.68</v>
      </c>
      <c r="L66" s="76">
        <v>39781</v>
      </c>
      <c r="M66" s="144">
        <v>28.83</v>
      </c>
      <c r="N66" s="77">
        <v>85</v>
      </c>
      <c r="O66" s="76">
        <v>40055</v>
      </c>
      <c r="P66" s="76" t="s">
        <v>244</v>
      </c>
      <c r="Q66" s="80" t="s">
        <v>238</v>
      </c>
      <c r="R66" s="172"/>
      <c r="S66" s="172"/>
      <c r="T66" s="172"/>
      <c r="U66" s="172"/>
      <c r="V66" s="152"/>
    </row>
    <row r="67" spans="1:22" ht="57.75" customHeight="1" x14ac:dyDescent="0.2">
      <c r="A67" s="165"/>
      <c r="B67" s="166"/>
      <c r="C67" s="167"/>
      <c r="D67" s="170"/>
      <c r="E67" s="75" t="s">
        <v>173</v>
      </c>
      <c r="F67" s="75" t="s">
        <v>259</v>
      </c>
      <c r="G67" s="132">
        <v>6667837</v>
      </c>
      <c r="H67" s="132">
        <v>8251817</v>
      </c>
      <c r="I67" s="132">
        <v>8327534</v>
      </c>
      <c r="J67" s="33">
        <v>8766192</v>
      </c>
      <c r="K67" s="33">
        <v>67.944000000000003</v>
      </c>
      <c r="L67" s="76">
        <v>39812</v>
      </c>
      <c r="M67" s="132">
        <v>8327534</v>
      </c>
      <c r="N67" s="77">
        <v>79</v>
      </c>
      <c r="O67" s="76">
        <v>39963</v>
      </c>
      <c r="P67" s="76" t="s">
        <v>244</v>
      </c>
      <c r="Q67" s="80" t="s">
        <v>239</v>
      </c>
      <c r="R67" s="172"/>
      <c r="S67" s="172"/>
      <c r="T67" s="172"/>
      <c r="U67" s="172"/>
      <c r="V67" s="152"/>
    </row>
    <row r="68" spans="1:22" ht="57" customHeight="1" x14ac:dyDescent="0.2">
      <c r="A68" s="165"/>
      <c r="B68" s="166"/>
      <c r="C68" s="167"/>
      <c r="D68" s="170"/>
      <c r="E68" s="9" t="s">
        <v>74</v>
      </c>
      <c r="F68" s="9" t="s">
        <v>259</v>
      </c>
      <c r="G68" s="130">
        <v>6054970</v>
      </c>
      <c r="H68" s="130">
        <v>7231995</v>
      </c>
      <c r="I68" s="130">
        <v>7155400</v>
      </c>
      <c r="J68" s="10">
        <v>7673147</v>
      </c>
      <c r="K68" s="10">
        <v>46.02</v>
      </c>
      <c r="L68" s="11">
        <v>39812</v>
      </c>
      <c r="M68" s="130">
        <v>7155400</v>
      </c>
      <c r="N68" s="10">
        <v>68</v>
      </c>
      <c r="O68" s="82">
        <v>40085</v>
      </c>
      <c r="P68" s="82" t="s">
        <v>244</v>
      </c>
      <c r="Q68" s="80" t="s">
        <v>281</v>
      </c>
      <c r="R68" s="172"/>
      <c r="S68" s="172"/>
      <c r="T68" s="172"/>
      <c r="U68" s="172"/>
      <c r="V68" s="152"/>
    </row>
    <row r="69" spans="1:22" ht="97.5" customHeight="1" x14ac:dyDescent="0.2">
      <c r="A69" s="165"/>
      <c r="B69" s="166"/>
      <c r="C69" s="167" t="s">
        <v>182</v>
      </c>
      <c r="D69" s="164" t="s">
        <v>6</v>
      </c>
      <c r="E69" s="35" t="s">
        <v>252</v>
      </c>
      <c r="F69" s="35"/>
      <c r="G69" s="147">
        <v>0.16800000000000001</v>
      </c>
      <c r="H69" s="148"/>
      <c r="I69" s="35">
        <v>56.7</v>
      </c>
      <c r="J69" s="37">
        <v>0.75</v>
      </c>
      <c r="K69" s="35" t="s">
        <v>206</v>
      </c>
      <c r="L69" s="35" t="s">
        <v>207</v>
      </c>
      <c r="M69" s="35">
        <v>56.7</v>
      </c>
      <c r="N69" s="35">
        <v>56.7</v>
      </c>
      <c r="O69" s="35" t="s">
        <v>284</v>
      </c>
      <c r="P69" s="35"/>
      <c r="Q69" s="149" t="s">
        <v>285</v>
      </c>
      <c r="R69" s="172"/>
      <c r="S69" s="172"/>
      <c r="T69" s="172"/>
      <c r="U69" s="172"/>
      <c r="V69" s="142"/>
    </row>
    <row r="70" spans="1:22" ht="142.5" customHeight="1" x14ac:dyDescent="0.2">
      <c r="A70" s="165"/>
      <c r="B70" s="166"/>
      <c r="C70" s="167"/>
      <c r="D70" s="164"/>
      <c r="E70" s="35" t="s">
        <v>253</v>
      </c>
      <c r="F70" s="35"/>
      <c r="G70" s="147">
        <v>4.2000000000000003E-2</v>
      </c>
      <c r="H70" s="64"/>
      <c r="I70" s="35">
        <v>8.1999999999999993</v>
      </c>
      <c r="J70" s="37">
        <v>0.1</v>
      </c>
      <c r="K70" s="35" t="s">
        <v>208</v>
      </c>
      <c r="L70" s="35" t="s">
        <v>207</v>
      </c>
      <c r="M70" s="35">
        <v>8.1999999999999993</v>
      </c>
      <c r="N70" s="35">
        <v>8.1999999999999993</v>
      </c>
      <c r="O70" s="35" t="s">
        <v>284</v>
      </c>
      <c r="P70" s="35"/>
      <c r="Q70" s="149" t="s">
        <v>286</v>
      </c>
      <c r="R70" s="172"/>
      <c r="S70" s="172"/>
      <c r="T70" s="172"/>
      <c r="U70" s="172"/>
      <c r="V70" s="142"/>
    </row>
    <row r="71" spans="1:22" ht="73.5" customHeight="1" x14ac:dyDescent="0.2">
      <c r="A71" s="165"/>
      <c r="B71" s="166"/>
      <c r="C71" s="167"/>
      <c r="D71" s="164"/>
      <c r="E71" s="35" t="s">
        <v>212</v>
      </c>
      <c r="F71" s="35"/>
      <c r="G71" s="38">
        <v>0.76500000000000001</v>
      </c>
      <c r="H71" s="64"/>
      <c r="I71" s="35">
        <v>19.5</v>
      </c>
      <c r="J71" s="37">
        <v>1</v>
      </c>
      <c r="K71" s="37">
        <v>1</v>
      </c>
      <c r="L71" s="35" t="s">
        <v>207</v>
      </c>
      <c r="M71" s="35">
        <v>19.5</v>
      </c>
      <c r="N71" s="35">
        <v>19.5</v>
      </c>
      <c r="O71" s="35" t="s">
        <v>284</v>
      </c>
      <c r="P71" s="35"/>
      <c r="Q71" s="149" t="s">
        <v>287</v>
      </c>
      <c r="R71" s="172"/>
      <c r="S71" s="172"/>
      <c r="T71" s="172"/>
      <c r="U71" s="172"/>
      <c r="V71" s="142"/>
    </row>
    <row r="72" spans="1:22" ht="60" x14ac:dyDescent="0.2">
      <c r="A72" s="165"/>
      <c r="B72" s="166"/>
      <c r="C72" s="167"/>
      <c r="D72" s="164"/>
      <c r="E72" s="35" t="s">
        <v>213</v>
      </c>
      <c r="F72" s="35"/>
      <c r="G72" s="38">
        <v>0.66900000000000004</v>
      </c>
      <c r="H72" s="64"/>
      <c r="I72" s="37">
        <v>0.54</v>
      </c>
      <c r="J72" s="37">
        <v>0.2</v>
      </c>
      <c r="K72" s="35" t="s">
        <v>209</v>
      </c>
      <c r="L72" s="35" t="s">
        <v>207</v>
      </c>
      <c r="M72" s="37">
        <v>0.54</v>
      </c>
      <c r="N72" s="37">
        <v>0.54</v>
      </c>
      <c r="O72" s="35" t="s">
        <v>284</v>
      </c>
      <c r="P72" s="35"/>
      <c r="Q72" s="149" t="s">
        <v>288</v>
      </c>
      <c r="R72" s="172"/>
      <c r="S72" s="172"/>
      <c r="T72" s="172"/>
      <c r="U72" s="172"/>
      <c r="V72" s="142"/>
    </row>
    <row r="73" spans="1:22" ht="45" x14ac:dyDescent="0.2">
      <c r="A73" s="165"/>
      <c r="B73" s="166"/>
      <c r="C73" s="167"/>
      <c r="D73" s="164"/>
      <c r="E73" s="35" t="s">
        <v>214</v>
      </c>
      <c r="F73" s="35"/>
      <c r="G73" s="37">
        <v>1</v>
      </c>
      <c r="H73" s="64"/>
      <c r="I73" s="37">
        <v>1</v>
      </c>
      <c r="J73" s="37">
        <v>1</v>
      </c>
      <c r="K73" s="35" t="s">
        <v>209</v>
      </c>
      <c r="L73" s="35" t="s">
        <v>207</v>
      </c>
      <c r="M73" s="37">
        <v>1</v>
      </c>
      <c r="N73" s="37">
        <v>1</v>
      </c>
      <c r="O73" s="35" t="s">
        <v>284</v>
      </c>
      <c r="P73" s="35"/>
      <c r="Q73" s="149" t="s">
        <v>289</v>
      </c>
      <c r="R73" s="172"/>
      <c r="S73" s="172"/>
      <c r="T73" s="172"/>
      <c r="U73" s="172"/>
      <c r="V73" s="152"/>
    </row>
    <row r="74" spans="1:22" ht="135" x14ac:dyDescent="0.2">
      <c r="A74" s="165"/>
      <c r="B74" s="166"/>
      <c r="C74" s="105" t="s">
        <v>183</v>
      </c>
      <c r="D74" s="106" t="s">
        <v>29</v>
      </c>
      <c r="E74" s="35" t="s">
        <v>177</v>
      </c>
      <c r="F74" s="35"/>
      <c r="G74" s="64" t="s">
        <v>10</v>
      </c>
      <c r="H74" s="64">
        <v>0</v>
      </c>
      <c r="I74" s="35">
        <v>0</v>
      </c>
      <c r="J74" s="64">
        <v>300000</v>
      </c>
      <c r="K74" s="35" t="s">
        <v>53</v>
      </c>
      <c r="L74" s="35" t="s">
        <v>53</v>
      </c>
      <c r="M74" s="35">
        <v>0</v>
      </c>
      <c r="N74" s="35">
        <v>0</v>
      </c>
      <c r="O74" s="35"/>
      <c r="P74" s="35"/>
      <c r="Q74" s="35" t="s">
        <v>291</v>
      </c>
      <c r="R74" s="172"/>
      <c r="S74" s="172"/>
      <c r="T74" s="172"/>
      <c r="U74" s="172"/>
      <c r="V74" s="154"/>
    </row>
    <row r="75" spans="1:22" ht="51" customHeight="1" x14ac:dyDescent="0.2">
      <c r="A75" s="165"/>
      <c r="B75" s="166"/>
      <c r="C75" s="174" t="s">
        <v>66</v>
      </c>
      <c r="D75" s="175" t="s">
        <v>176</v>
      </c>
      <c r="E75" s="75" t="s">
        <v>67</v>
      </c>
      <c r="F75" s="75" t="s">
        <v>259</v>
      </c>
      <c r="G75" s="132">
        <v>26</v>
      </c>
      <c r="H75" s="132">
        <v>29</v>
      </c>
      <c r="I75" s="144">
        <v>28.92</v>
      </c>
      <c r="J75" s="33">
        <v>30</v>
      </c>
      <c r="K75" s="33">
        <v>100</v>
      </c>
      <c r="L75" s="76">
        <v>39781</v>
      </c>
      <c r="M75" s="144">
        <v>28.92</v>
      </c>
      <c r="N75" s="77">
        <v>73</v>
      </c>
      <c r="O75" s="76">
        <v>40055</v>
      </c>
      <c r="P75" s="76" t="s">
        <v>244</v>
      </c>
      <c r="Q75" s="80" t="s">
        <v>282</v>
      </c>
      <c r="R75" s="172"/>
      <c r="S75" s="172"/>
      <c r="T75" s="172"/>
      <c r="U75" s="172"/>
      <c r="V75" s="152"/>
    </row>
    <row r="76" spans="1:22" ht="50.25" customHeight="1" x14ac:dyDescent="0.2">
      <c r="A76" s="165"/>
      <c r="B76" s="166"/>
      <c r="C76" s="174"/>
      <c r="D76" s="175"/>
      <c r="E76" s="35" t="s">
        <v>226</v>
      </c>
      <c r="F76" s="35"/>
      <c r="G76" s="64" t="s">
        <v>53</v>
      </c>
      <c r="H76" s="64"/>
      <c r="I76" s="64"/>
      <c r="J76" s="64">
        <v>30000</v>
      </c>
      <c r="K76" s="35" t="s">
        <v>53</v>
      </c>
      <c r="L76" s="35" t="s">
        <v>53</v>
      </c>
      <c r="M76" s="64"/>
      <c r="N76" s="35"/>
      <c r="O76" s="35"/>
      <c r="P76" s="35"/>
      <c r="Q76" s="35" t="s">
        <v>291</v>
      </c>
      <c r="R76" s="172"/>
      <c r="S76" s="172"/>
      <c r="T76" s="172"/>
      <c r="U76" s="172"/>
      <c r="V76" s="154"/>
    </row>
    <row r="77" spans="1:22" ht="97.5" customHeight="1" x14ac:dyDescent="0.2">
      <c r="A77" s="165"/>
      <c r="B77" s="166"/>
      <c r="C77" s="174"/>
      <c r="D77" s="175"/>
      <c r="E77" s="75" t="s">
        <v>86</v>
      </c>
      <c r="F77" s="75" t="s">
        <v>259</v>
      </c>
      <c r="G77" s="132">
        <v>896404</v>
      </c>
      <c r="H77" s="132">
        <v>942361</v>
      </c>
      <c r="I77" s="132">
        <v>0</v>
      </c>
      <c r="J77" s="33">
        <v>1042361</v>
      </c>
      <c r="K77" s="33">
        <v>89.89</v>
      </c>
      <c r="L77" s="76">
        <v>39812</v>
      </c>
      <c r="M77" s="132">
        <v>936966</v>
      </c>
      <c r="N77" s="77">
        <v>90</v>
      </c>
      <c r="O77" s="76">
        <v>39812</v>
      </c>
      <c r="P77" s="76" t="s">
        <v>251</v>
      </c>
      <c r="Q77" s="76" t="s">
        <v>241</v>
      </c>
      <c r="R77" s="172"/>
      <c r="S77" s="172"/>
      <c r="T77" s="172"/>
      <c r="U77" s="172"/>
      <c r="V77" s="152"/>
    </row>
    <row r="78" spans="1:22" ht="60.75" customHeight="1" x14ac:dyDescent="0.2">
      <c r="A78" s="165"/>
      <c r="B78" s="166"/>
      <c r="C78" s="103" t="s">
        <v>65</v>
      </c>
      <c r="D78" s="104" t="s">
        <v>30</v>
      </c>
      <c r="E78" s="75" t="s">
        <v>68</v>
      </c>
      <c r="F78" s="75" t="s">
        <v>259</v>
      </c>
      <c r="G78" s="144">
        <v>7.16</v>
      </c>
      <c r="H78" s="144">
        <v>4.33</v>
      </c>
      <c r="I78" s="132">
        <v>0</v>
      </c>
      <c r="J78" s="33">
        <v>4.2</v>
      </c>
      <c r="K78" s="33">
        <v>22.3</v>
      </c>
      <c r="L78" s="76">
        <v>39812</v>
      </c>
      <c r="M78" s="144">
        <v>6.5</v>
      </c>
      <c r="N78" s="77">
        <v>22</v>
      </c>
      <c r="O78" s="76">
        <v>39812</v>
      </c>
      <c r="P78" s="76" t="s">
        <v>251</v>
      </c>
      <c r="Q78" s="76" t="s">
        <v>241</v>
      </c>
      <c r="R78" s="172"/>
      <c r="S78" s="172"/>
      <c r="T78" s="172"/>
      <c r="U78" s="172"/>
      <c r="V78" s="152"/>
    </row>
    <row r="79" spans="1:22" ht="35.25" customHeight="1" x14ac:dyDescent="0.2">
      <c r="A79" s="165"/>
      <c r="B79" s="166"/>
      <c r="C79" s="167" t="s">
        <v>147</v>
      </c>
      <c r="D79" s="170" t="s">
        <v>59</v>
      </c>
      <c r="E79" s="75" t="s">
        <v>89</v>
      </c>
      <c r="F79" s="75" t="s">
        <v>259</v>
      </c>
      <c r="G79" s="132">
        <v>30</v>
      </c>
      <c r="H79" s="132">
        <v>38</v>
      </c>
      <c r="I79" s="132">
        <v>0</v>
      </c>
      <c r="J79" s="33">
        <v>40</v>
      </c>
      <c r="K79" s="33">
        <v>0</v>
      </c>
      <c r="L79" s="76">
        <v>39446</v>
      </c>
      <c r="M79" s="144">
        <v>27.2</v>
      </c>
      <c r="N79" s="77">
        <v>-28</v>
      </c>
      <c r="O79" s="76">
        <v>39812</v>
      </c>
      <c r="P79" s="76" t="s">
        <v>251</v>
      </c>
      <c r="Q79" s="76" t="s">
        <v>241</v>
      </c>
      <c r="R79" s="172"/>
      <c r="S79" s="172"/>
      <c r="T79" s="172"/>
      <c r="U79" s="172"/>
      <c r="V79" s="152"/>
    </row>
    <row r="80" spans="1:22" ht="46.5" customHeight="1" x14ac:dyDescent="0.2">
      <c r="A80" s="165"/>
      <c r="B80" s="166"/>
      <c r="C80" s="167"/>
      <c r="D80" s="170"/>
      <c r="E80" s="9" t="s">
        <v>146</v>
      </c>
      <c r="F80" s="123" t="s">
        <v>259</v>
      </c>
      <c r="G80" s="133">
        <v>97495</v>
      </c>
      <c r="H80" s="133">
        <v>105453</v>
      </c>
      <c r="I80" s="133">
        <v>58014</v>
      </c>
      <c r="J80" s="10">
        <v>416511</v>
      </c>
      <c r="K80" s="124">
        <v>49.07</v>
      </c>
      <c r="L80" s="125">
        <v>39781</v>
      </c>
      <c r="M80" s="133">
        <v>276160</v>
      </c>
      <c r="N80" s="124">
        <v>66</v>
      </c>
      <c r="O80" s="125">
        <v>40024</v>
      </c>
      <c r="P80" s="125" t="s">
        <v>244</v>
      </c>
      <c r="Q80" s="87" t="s">
        <v>283</v>
      </c>
      <c r="R80" s="172"/>
      <c r="S80" s="172"/>
      <c r="T80" s="172"/>
      <c r="U80" s="172"/>
      <c r="V80" s="152"/>
    </row>
    <row r="81" spans="1:25" ht="110.85" customHeight="1" x14ac:dyDescent="0.2">
      <c r="A81" s="165" t="s">
        <v>170</v>
      </c>
      <c r="B81" s="166">
        <v>0.15</v>
      </c>
      <c r="C81" s="167" t="s">
        <v>125</v>
      </c>
      <c r="D81" s="170" t="s">
        <v>56</v>
      </c>
      <c r="E81" s="94" t="s">
        <v>79</v>
      </c>
      <c r="F81" s="94" t="s">
        <v>259</v>
      </c>
      <c r="G81" s="83">
        <v>0</v>
      </c>
      <c r="H81" s="83">
        <v>1050</v>
      </c>
      <c r="I81" s="83">
        <v>2277</v>
      </c>
      <c r="J81" s="75">
        <v>1200</v>
      </c>
      <c r="K81" s="94">
        <v>100</v>
      </c>
      <c r="L81" s="95">
        <v>39812</v>
      </c>
      <c r="M81" s="83">
        <v>2277</v>
      </c>
      <c r="N81" s="77">
        <v>190</v>
      </c>
      <c r="O81" s="95">
        <v>40085</v>
      </c>
      <c r="P81" s="95" t="s">
        <v>244</v>
      </c>
      <c r="Q81" s="76"/>
      <c r="R81" s="173" t="s">
        <v>49</v>
      </c>
      <c r="S81" s="172" t="s">
        <v>121</v>
      </c>
      <c r="T81" s="172" t="s">
        <v>166</v>
      </c>
      <c r="U81" s="172" t="s">
        <v>165</v>
      </c>
      <c r="V81" s="152"/>
    </row>
    <row r="82" spans="1:25" ht="45" x14ac:dyDescent="0.2">
      <c r="A82" s="165"/>
      <c r="B82" s="166"/>
      <c r="C82" s="167"/>
      <c r="D82" s="170"/>
      <c r="E82" s="94" t="s">
        <v>77</v>
      </c>
      <c r="F82" s="94" t="s">
        <v>259</v>
      </c>
      <c r="G82" s="83" t="s">
        <v>295</v>
      </c>
      <c r="H82" s="83">
        <v>0</v>
      </c>
      <c r="I82" s="83">
        <v>1658</v>
      </c>
      <c r="J82" s="75">
        <v>0</v>
      </c>
      <c r="K82" s="5" t="s">
        <v>295</v>
      </c>
      <c r="L82" s="95">
        <v>39812</v>
      </c>
      <c r="M82" s="83">
        <v>4616</v>
      </c>
      <c r="N82" s="77">
        <v>100</v>
      </c>
      <c r="O82" s="95">
        <v>40085</v>
      </c>
      <c r="P82" s="95" t="s">
        <v>244</v>
      </c>
      <c r="Q82" s="76"/>
      <c r="R82" s="173"/>
      <c r="S82" s="172"/>
      <c r="T82" s="172"/>
      <c r="U82" s="172"/>
      <c r="V82" s="152"/>
      <c r="Y82" s="126"/>
    </row>
    <row r="83" spans="1:25" ht="44.25" customHeight="1" x14ac:dyDescent="0.2">
      <c r="A83" s="165"/>
      <c r="B83" s="167"/>
      <c r="C83" s="167" t="s">
        <v>70</v>
      </c>
      <c r="D83" s="170" t="s">
        <v>31</v>
      </c>
      <c r="E83" s="94" t="s">
        <v>96</v>
      </c>
      <c r="F83" s="94" t="s">
        <v>259</v>
      </c>
      <c r="G83" s="83">
        <v>339</v>
      </c>
      <c r="H83" s="83">
        <v>622</v>
      </c>
      <c r="I83" s="83">
        <v>555</v>
      </c>
      <c r="J83" s="75">
        <v>723</v>
      </c>
      <c r="K83" s="94">
        <v>32.03</v>
      </c>
      <c r="L83" s="76">
        <v>39812</v>
      </c>
      <c r="M83" s="132">
        <v>555</v>
      </c>
      <c r="N83" s="77">
        <v>56</v>
      </c>
      <c r="O83" s="95">
        <v>40116</v>
      </c>
      <c r="P83" s="95" t="s">
        <v>244</v>
      </c>
      <c r="Q83" s="76" t="s">
        <v>241</v>
      </c>
      <c r="R83" s="173"/>
      <c r="S83" s="172"/>
      <c r="T83" s="172"/>
      <c r="U83" s="172"/>
      <c r="V83" s="152"/>
    </row>
    <row r="84" spans="1:25" ht="45" x14ac:dyDescent="0.2">
      <c r="A84" s="165"/>
      <c r="B84" s="167"/>
      <c r="C84" s="167"/>
      <c r="D84" s="170"/>
      <c r="E84" s="94" t="s">
        <v>78</v>
      </c>
      <c r="F84" s="94" t="s">
        <v>259</v>
      </c>
      <c r="G84" s="83">
        <v>2</v>
      </c>
      <c r="H84" s="145">
        <v>3.67</v>
      </c>
      <c r="I84" s="145">
        <v>3.6</v>
      </c>
      <c r="J84" s="75">
        <v>4.2699999999999996</v>
      </c>
      <c r="K84" s="94">
        <v>68.849999999999994</v>
      </c>
      <c r="L84" s="76">
        <v>39812</v>
      </c>
      <c r="M84" s="144">
        <v>3.6</v>
      </c>
      <c r="N84" s="77">
        <v>84</v>
      </c>
      <c r="O84" s="95">
        <v>40085</v>
      </c>
      <c r="P84" s="95" t="s">
        <v>244</v>
      </c>
      <c r="Q84" s="76"/>
      <c r="R84" s="173"/>
      <c r="S84" s="172"/>
      <c r="T84" s="172"/>
      <c r="U84" s="172"/>
      <c r="V84" s="152"/>
    </row>
    <row r="85" spans="1:25" ht="99" customHeight="1" x14ac:dyDescent="0.2">
      <c r="A85" s="165"/>
      <c r="B85" s="167"/>
      <c r="C85" s="103" t="s">
        <v>120</v>
      </c>
      <c r="D85" s="104" t="s">
        <v>69</v>
      </c>
      <c r="E85" s="75" t="s">
        <v>58</v>
      </c>
      <c r="F85" s="75"/>
      <c r="G85" s="132" t="s">
        <v>53</v>
      </c>
      <c r="H85" s="132">
        <v>120</v>
      </c>
      <c r="I85" s="132">
        <v>60</v>
      </c>
      <c r="J85" s="75">
        <v>400</v>
      </c>
      <c r="K85" s="75">
        <f>+(3190+45)/J85*100</f>
        <v>808.75</v>
      </c>
      <c r="L85" s="76">
        <v>39526</v>
      </c>
      <c r="M85" s="132">
        <f>3190+45+60</f>
        <v>3295</v>
      </c>
      <c r="N85" s="77">
        <v>823.75</v>
      </c>
      <c r="O85" s="76">
        <v>39993</v>
      </c>
      <c r="P85" s="76"/>
      <c r="Q85" s="79" t="s">
        <v>263</v>
      </c>
      <c r="R85" s="173"/>
      <c r="S85" s="172"/>
      <c r="T85" s="172"/>
      <c r="U85" s="172"/>
      <c r="V85" s="154"/>
    </row>
    <row r="86" spans="1:25" ht="66" customHeight="1" x14ac:dyDescent="0.2">
      <c r="A86" s="165" t="s">
        <v>171</v>
      </c>
      <c r="B86" s="166">
        <v>0.15</v>
      </c>
      <c r="C86" s="167" t="s">
        <v>126</v>
      </c>
      <c r="D86" s="170" t="s">
        <v>32</v>
      </c>
      <c r="E86" s="42" t="s">
        <v>223</v>
      </c>
      <c r="F86" s="42"/>
      <c r="G86" s="43">
        <v>19049000000000</v>
      </c>
      <c r="H86" s="43"/>
      <c r="I86" s="43"/>
      <c r="J86" s="43">
        <v>22347000000000</v>
      </c>
      <c r="K86" s="44" t="s">
        <v>152</v>
      </c>
      <c r="L86" s="44" t="s">
        <v>152</v>
      </c>
      <c r="M86" s="137"/>
      <c r="N86" s="44"/>
      <c r="O86" s="44"/>
      <c r="P86" s="44"/>
      <c r="Q86" s="44"/>
      <c r="R86" s="172" t="s">
        <v>102</v>
      </c>
      <c r="S86" s="102" t="s">
        <v>25</v>
      </c>
      <c r="T86" s="102" t="s">
        <v>24</v>
      </c>
      <c r="U86" s="102" t="s">
        <v>21</v>
      </c>
      <c r="V86" s="154"/>
    </row>
    <row r="87" spans="1:25" ht="75" customHeight="1" x14ac:dyDescent="0.2">
      <c r="A87" s="165"/>
      <c r="B87" s="166"/>
      <c r="C87" s="167"/>
      <c r="D87" s="170"/>
      <c r="E87" s="42" t="s">
        <v>160</v>
      </c>
      <c r="F87" s="42"/>
      <c r="G87" s="43" t="s">
        <v>224</v>
      </c>
      <c r="H87" s="43"/>
      <c r="I87" s="43"/>
      <c r="J87" s="43">
        <v>3305582000000</v>
      </c>
      <c r="K87" s="44" t="s">
        <v>152</v>
      </c>
      <c r="L87" s="44" t="s">
        <v>152</v>
      </c>
      <c r="M87" s="137"/>
      <c r="N87" s="44"/>
      <c r="O87" s="44"/>
      <c r="P87" s="44"/>
      <c r="Q87" s="44"/>
      <c r="R87" s="172"/>
      <c r="S87" s="102" t="s">
        <v>25</v>
      </c>
      <c r="T87" s="102" t="s">
        <v>24</v>
      </c>
      <c r="U87" s="102" t="s">
        <v>21</v>
      </c>
      <c r="V87" s="154"/>
    </row>
    <row r="88" spans="1:25" ht="146.25" customHeight="1" x14ac:dyDescent="0.2">
      <c r="A88" s="165"/>
      <c r="B88" s="166"/>
      <c r="C88" s="103" t="s">
        <v>149</v>
      </c>
      <c r="D88" s="104" t="s">
        <v>34</v>
      </c>
      <c r="E88" s="94" t="s">
        <v>72</v>
      </c>
      <c r="F88" s="94" t="s">
        <v>259</v>
      </c>
      <c r="G88" s="83">
        <v>9</v>
      </c>
      <c r="H88" s="83">
        <v>24</v>
      </c>
      <c r="I88" s="83">
        <v>0</v>
      </c>
      <c r="J88" s="75">
        <v>32</v>
      </c>
      <c r="K88" s="94">
        <v>43</v>
      </c>
      <c r="L88" s="95">
        <v>39812</v>
      </c>
      <c r="M88" s="138">
        <v>19</v>
      </c>
      <c r="N88" s="96">
        <v>43</v>
      </c>
      <c r="O88" s="97">
        <v>40177</v>
      </c>
      <c r="P88" s="97" t="s">
        <v>245</v>
      </c>
      <c r="Q88" s="100" t="s">
        <v>265</v>
      </c>
      <c r="R88" s="172"/>
      <c r="S88" s="102" t="s">
        <v>119</v>
      </c>
      <c r="T88" s="102" t="s">
        <v>95</v>
      </c>
      <c r="U88" s="102" t="s">
        <v>71</v>
      </c>
      <c r="V88" s="146"/>
    </row>
    <row r="89" spans="1:25" ht="71.25" customHeight="1" x14ac:dyDescent="0.2">
      <c r="A89" s="165"/>
      <c r="B89" s="167"/>
      <c r="C89" s="167" t="s">
        <v>150</v>
      </c>
      <c r="D89" s="164" t="s">
        <v>174</v>
      </c>
      <c r="E89" s="42" t="s">
        <v>254</v>
      </c>
      <c r="F89" s="42"/>
      <c r="G89" s="134">
        <v>2</v>
      </c>
      <c r="H89" s="134"/>
      <c r="I89" s="134"/>
      <c r="J89" s="113">
        <v>5</v>
      </c>
      <c r="K89" s="45">
        <v>0.4</v>
      </c>
      <c r="L89" s="46">
        <v>39812</v>
      </c>
      <c r="M89" s="134">
        <v>2</v>
      </c>
      <c r="N89" s="134">
        <v>40</v>
      </c>
      <c r="O89" s="46"/>
      <c r="P89" s="46"/>
      <c r="Q89" s="127" t="s">
        <v>274</v>
      </c>
      <c r="R89" s="172"/>
      <c r="S89" s="172" t="s">
        <v>23</v>
      </c>
      <c r="T89" s="172" t="s">
        <v>22</v>
      </c>
      <c r="U89" s="172" t="s">
        <v>21</v>
      </c>
      <c r="V89" s="152"/>
    </row>
    <row r="90" spans="1:25" ht="39.75" customHeight="1" x14ac:dyDescent="0.2">
      <c r="A90" s="165"/>
      <c r="B90" s="167"/>
      <c r="C90" s="167"/>
      <c r="D90" s="164"/>
      <c r="E90" s="42" t="s">
        <v>27</v>
      </c>
      <c r="F90" s="42"/>
      <c r="G90" s="134">
        <v>1</v>
      </c>
      <c r="H90" s="134"/>
      <c r="I90" s="134"/>
      <c r="J90" s="113">
        <v>3</v>
      </c>
      <c r="K90" s="45">
        <v>0.33</v>
      </c>
      <c r="L90" s="46">
        <v>39812</v>
      </c>
      <c r="M90" s="134">
        <v>1</v>
      </c>
      <c r="N90" s="45">
        <v>0.33</v>
      </c>
      <c r="O90" s="46">
        <v>40115</v>
      </c>
      <c r="P90" s="46" t="s">
        <v>251</v>
      </c>
      <c r="Q90" s="46"/>
      <c r="R90" s="172"/>
      <c r="S90" s="172"/>
      <c r="T90" s="172"/>
      <c r="U90" s="172"/>
      <c r="V90" s="154"/>
    </row>
    <row r="91" spans="1:25" ht="90.75" customHeight="1" x14ac:dyDescent="0.2">
      <c r="A91" s="165"/>
      <c r="B91" s="167"/>
      <c r="C91" s="167" t="s">
        <v>151</v>
      </c>
      <c r="D91" s="169" t="s">
        <v>205</v>
      </c>
      <c r="E91" s="94" t="s">
        <v>203</v>
      </c>
      <c r="F91" s="94"/>
      <c r="G91" s="83">
        <v>1</v>
      </c>
      <c r="H91" s="83">
        <v>1</v>
      </c>
      <c r="I91" s="83">
        <v>1</v>
      </c>
      <c r="J91" s="75">
        <v>34</v>
      </c>
      <c r="K91" s="47">
        <v>0</v>
      </c>
      <c r="L91" s="48">
        <v>39537</v>
      </c>
      <c r="M91" s="83">
        <v>1</v>
      </c>
      <c r="N91" s="140">
        <f>1/J91</f>
        <v>2.9411764705882353E-2</v>
      </c>
      <c r="O91" s="141">
        <v>40115</v>
      </c>
      <c r="P91" s="48"/>
      <c r="Q91" s="90"/>
      <c r="R91" s="172"/>
      <c r="S91" s="172"/>
      <c r="T91" s="172"/>
      <c r="U91" s="172"/>
      <c r="V91" s="151"/>
    </row>
    <row r="92" spans="1:25" ht="90" x14ac:dyDescent="0.2">
      <c r="A92" s="165"/>
      <c r="B92" s="167"/>
      <c r="C92" s="167"/>
      <c r="D92" s="169"/>
      <c r="E92" s="35" t="s">
        <v>210</v>
      </c>
      <c r="F92" s="35"/>
      <c r="G92" s="38">
        <v>0.38400000000000001</v>
      </c>
      <c r="H92" s="64"/>
      <c r="I92" s="64"/>
      <c r="J92" s="38">
        <v>0.68500000000000005</v>
      </c>
      <c r="K92" s="35" t="s">
        <v>211</v>
      </c>
      <c r="L92" s="98">
        <v>39871</v>
      </c>
      <c r="M92" s="38">
        <v>0.6</v>
      </c>
      <c r="N92" s="38">
        <v>0.6</v>
      </c>
      <c r="O92" s="35" t="s">
        <v>284</v>
      </c>
      <c r="P92" s="35"/>
      <c r="Q92" s="149" t="s">
        <v>290</v>
      </c>
      <c r="R92" s="172"/>
      <c r="S92" s="172"/>
      <c r="T92" s="172"/>
      <c r="U92" s="172"/>
      <c r="V92" s="151"/>
    </row>
    <row r="94" spans="1:25" x14ac:dyDescent="0.2">
      <c r="E94" s="52"/>
      <c r="F94" s="52"/>
      <c r="G94" s="135"/>
      <c r="H94" s="135"/>
      <c r="I94" s="135"/>
      <c r="J94" s="52"/>
    </row>
    <row r="95" spans="1:25" ht="33" customHeight="1" x14ac:dyDescent="0.2">
      <c r="A95" s="54" t="s">
        <v>57</v>
      </c>
      <c r="C95" s="55"/>
      <c r="E95" s="52"/>
      <c r="F95" s="52"/>
      <c r="G95" s="135"/>
      <c r="H95" s="135"/>
      <c r="I95" s="135"/>
      <c r="J95" s="52"/>
      <c r="M95" s="150"/>
    </row>
    <row r="96" spans="1:25" ht="12.75" customHeight="1" x14ac:dyDescent="0.2">
      <c r="A96" s="162" t="s">
        <v>139</v>
      </c>
      <c r="B96" s="157" t="s">
        <v>28</v>
      </c>
      <c r="C96" s="158"/>
      <c r="D96" s="158"/>
      <c r="E96" s="52"/>
      <c r="F96" s="52"/>
      <c r="G96" s="135"/>
      <c r="H96" s="135"/>
      <c r="I96" s="135"/>
      <c r="J96" s="52"/>
    </row>
    <row r="97" spans="1:22" x14ac:dyDescent="0.2">
      <c r="A97" s="163"/>
      <c r="B97" s="157"/>
      <c r="C97" s="158"/>
      <c r="D97" s="158"/>
      <c r="E97" s="52"/>
      <c r="F97" s="52"/>
      <c r="G97" s="135"/>
      <c r="H97" s="135"/>
      <c r="I97" s="135"/>
      <c r="J97" s="52"/>
    </row>
    <row r="98" spans="1:22" x14ac:dyDescent="0.2">
      <c r="A98" s="56" t="s">
        <v>140</v>
      </c>
      <c r="B98" s="157"/>
      <c r="C98" s="158"/>
      <c r="D98" s="158"/>
      <c r="E98" s="52"/>
      <c r="F98" s="52"/>
      <c r="G98" s="135"/>
      <c r="H98" s="135"/>
      <c r="I98" s="135"/>
      <c r="J98" s="52"/>
    </row>
    <row r="99" spans="1:22" x14ac:dyDescent="0.2">
      <c r="A99" s="57" t="s">
        <v>141</v>
      </c>
      <c r="B99" s="157"/>
      <c r="C99" s="158"/>
      <c r="D99" s="158"/>
    </row>
    <row r="100" spans="1:22" x14ac:dyDescent="0.2">
      <c r="A100" s="59" t="s">
        <v>91</v>
      </c>
      <c r="B100" s="157"/>
      <c r="C100" s="158"/>
      <c r="D100" s="158"/>
    </row>
    <row r="101" spans="1:22" ht="33.950000000000003" customHeight="1" x14ac:dyDescent="0.2">
      <c r="A101" s="60" t="s">
        <v>92</v>
      </c>
      <c r="B101" s="157"/>
      <c r="C101" s="158"/>
      <c r="D101" s="158"/>
    </row>
    <row r="102" spans="1:22" ht="158.25" customHeight="1" x14ac:dyDescent="0.2">
      <c r="A102" s="157" t="s">
        <v>122</v>
      </c>
      <c r="B102" s="158"/>
      <c r="C102" s="158"/>
      <c r="D102" s="158"/>
    </row>
    <row r="103" spans="1:22" ht="81" customHeight="1" x14ac:dyDescent="0.2">
      <c r="A103" s="157" t="s">
        <v>42</v>
      </c>
      <c r="B103" s="158"/>
      <c r="C103" s="158"/>
      <c r="D103" s="158"/>
    </row>
    <row r="104" spans="1:22" ht="45.75" customHeight="1" x14ac:dyDescent="0.2">
      <c r="A104" s="155" t="s">
        <v>2</v>
      </c>
      <c r="B104" s="156"/>
      <c r="C104" s="156"/>
      <c r="D104" s="156"/>
    </row>
    <row r="105" spans="1:22" ht="45.75" customHeight="1" x14ac:dyDescent="0.2">
      <c r="A105" s="155" t="s">
        <v>3</v>
      </c>
      <c r="B105" s="156"/>
      <c r="C105" s="156"/>
      <c r="D105" s="156"/>
    </row>
    <row r="106" spans="1:22" ht="45.75" customHeight="1" x14ac:dyDescent="0.2">
      <c r="A106" s="155" t="s">
        <v>4</v>
      </c>
      <c r="B106" s="156"/>
      <c r="C106" s="156"/>
      <c r="D106" s="156"/>
    </row>
    <row r="107" spans="1:22" ht="45.75" customHeight="1" x14ac:dyDescent="0.2">
      <c r="A107" s="155" t="s">
        <v>5</v>
      </c>
      <c r="B107" s="156"/>
      <c r="C107" s="156"/>
      <c r="D107" s="156"/>
    </row>
    <row r="108" spans="1:22" s="58" customFormat="1" ht="45.75" customHeight="1" x14ac:dyDescent="0.2">
      <c r="A108" s="155" t="s">
        <v>0</v>
      </c>
      <c r="B108" s="156"/>
      <c r="C108" s="156"/>
      <c r="D108" s="156"/>
      <c r="G108" s="136"/>
      <c r="H108" s="136"/>
      <c r="I108" s="136"/>
      <c r="K108" s="49"/>
      <c r="L108" s="49"/>
      <c r="M108" s="139"/>
      <c r="N108" s="49"/>
      <c r="O108" s="49"/>
      <c r="P108" s="49"/>
      <c r="Q108" s="49"/>
      <c r="R108" s="49"/>
      <c r="S108" s="49"/>
      <c r="T108" s="49"/>
      <c r="U108" s="49"/>
      <c r="V108" s="53"/>
    </row>
    <row r="109" spans="1:22" s="58" customFormat="1" ht="45.75" customHeight="1" x14ac:dyDescent="0.2">
      <c r="A109" s="155" t="s">
        <v>1</v>
      </c>
      <c r="B109" s="156"/>
      <c r="C109" s="156"/>
      <c r="D109" s="156"/>
      <c r="G109" s="136"/>
      <c r="H109" s="136"/>
      <c r="I109" s="136"/>
      <c r="K109" s="49"/>
      <c r="L109" s="49"/>
      <c r="M109" s="139"/>
      <c r="N109" s="49"/>
      <c r="O109" s="49"/>
      <c r="P109" s="49"/>
      <c r="Q109" s="49"/>
      <c r="R109" s="49"/>
      <c r="S109" s="49"/>
      <c r="T109" s="49"/>
      <c r="U109" s="49"/>
      <c r="V109" s="53"/>
    </row>
    <row r="110" spans="1:22" s="58" customFormat="1" ht="139.5" hidden="1" customHeight="1" x14ac:dyDescent="0.2">
      <c r="A110" s="157" t="s">
        <v>7</v>
      </c>
      <c r="B110" s="158"/>
      <c r="C110" s="158"/>
      <c r="D110" s="158"/>
      <c r="G110" s="136"/>
      <c r="H110" s="136"/>
      <c r="I110" s="136"/>
      <c r="K110" s="49"/>
      <c r="L110" s="49"/>
      <c r="M110" s="139"/>
      <c r="N110" s="49"/>
      <c r="O110" s="49"/>
      <c r="P110" s="49"/>
      <c r="Q110" s="49"/>
      <c r="R110" s="49"/>
      <c r="S110" s="49"/>
      <c r="T110" s="49"/>
      <c r="U110" s="49"/>
      <c r="V110" s="53"/>
    </row>
  </sheetData>
  <mergeCells count="119">
    <mergeCell ref="R26:R28"/>
    <mergeCell ref="S26:S28"/>
    <mergeCell ref="A1:T8"/>
    <mergeCell ref="A9:V9"/>
    <mergeCell ref="T11:T15"/>
    <mergeCell ref="U11:U15"/>
    <mergeCell ref="C15:C16"/>
    <mergeCell ref="D15:D16"/>
    <mergeCell ref="U5:V6"/>
    <mergeCell ref="U7:V8"/>
    <mergeCell ref="C17:C25"/>
    <mergeCell ref="D17:D25"/>
    <mergeCell ref="R17:R25"/>
    <mergeCell ref="S17:S25"/>
    <mergeCell ref="T17:T25"/>
    <mergeCell ref="U17:U25"/>
    <mergeCell ref="C11:C14"/>
    <mergeCell ref="D11:D14"/>
    <mergeCell ref="R11:R15"/>
    <mergeCell ref="S11:S15"/>
    <mergeCell ref="A11:A50"/>
    <mergeCell ref="B11:B50"/>
    <mergeCell ref="T26:T28"/>
    <mergeCell ref="U26:U28"/>
    <mergeCell ref="T32:T34"/>
    <mergeCell ref="U32:U34"/>
    <mergeCell ref="C35:C41"/>
    <mergeCell ref="D35:D41"/>
    <mergeCell ref="R35:R41"/>
    <mergeCell ref="S35:S41"/>
    <mergeCell ref="T35:T41"/>
    <mergeCell ref="U35:U41"/>
    <mergeCell ref="R30:R31"/>
    <mergeCell ref="S30:S31"/>
    <mergeCell ref="T30:T31"/>
    <mergeCell ref="U30:U31"/>
    <mergeCell ref="R32:R34"/>
    <mergeCell ref="S32:S34"/>
    <mergeCell ref="C29:C34"/>
    <mergeCell ref="D29:D34"/>
    <mergeCell ref="R42:R45"/>
    <mergeCell ref="S42:S45"/>
    <mergeCell ref="T42:T45"/>
    <mergeCell ref="U42:U45"/>
    <mergeCell ref="R62:R64"/>
    <mergeCell ref="S62:S64"/>
    <mergeCell ref="T62:T64"/>
    <mergeCell ref="S65:S80"/>
    <mergeCell ref="T65:T80"/>
    <mergeCell ref="U62:U64"/>
    <mergeCell ref="S51:S58"/>
    <mergeCell ref="T51:T58"/>
    <mergeCell ref="S46:S50"/>
    <mergeCell ref="T46:T50"/>
    <mergeCell ref="U46:U50"/>
    <mergeCell ref="U51:U58"/>
    <mergeCell ref="U65:U80"/>
    <mergeCell ref="A65:A80"/>
    <mergeCell ref="B65:B80"/>
    <mergeCell ref="C65:C68"/>
    <mergeCell ref="D65:D68"/>
    <mergeCell ref="R65:R80"/>
    <mergeCell ref="A51:A64"/>
    <mergeCell ref="B51:B64"/>
    <mergeCell ref="C51:C53"/>
    <mergeCell ref="D51:D53"/>
    <mergeCell ref="C54:C57"/>
    <mergeCell ref="D54:D57"/>
    <mergeCell ref="R59:R61"/>
    <mergeCell ref="C62:C64"/>
    <mergeCell ref="R46:R58"/>
    <mergeCell ref="U1:V2"/>
    <mergeCell ref="U3:V4"/>
    <mergeCell ref="A106:D106"/>
    <mergeCell ref="A107:D107"/>
    <mergeCell ref="S89:S92"/>
    <mergeCell ref="T89:T92"/>
    <mergeCell ref="U89:U92"/>
    <mergeCell ref="C91:C92"/>
    <mergeCell ref="D91:D92"/>
    <mergeCell ref="T81:T85"/>
    <mergeCell ref="U81:U85"/>
    <mergeCell ref="C83:C84"/>
    <mergeCell ref="D83:D84"/>
    <mergeCell ref="C86:C87"/>
    <mergeCell ref="D86:D87"/>
    <mergeCell ref="R86:R92"/>
    <mergeCell ref="C89:C90"/>
    <mergeCell ref="C81:C82"/>
    <mergeCell ref="D81:D82"/>
    <mergeCell ref="R81:R85"/>
    <mergeCell ref="S81:S85"/>
    <mergeCell ref="C75:C77"/>
    <mergeCell ref="D75:D77"/>
    <mergeCell ref="C79:C80"/>
    <mergeCell ref="A108:D108"/>
    <mergeCell ref="A109:D109"/>
    <mergeCell ref="A110:D110"/>
    <mergeCell ref="C26:C28"/>
    <mergeCell ref="A96:A97"/>
    <mergeCell ref="B96:D101"/>
    <mergeCell ref="A102:D102"/>
    <mergeCell ref="A103:D103"/>
    <mergeCell ref="A104:D104"/>
    <mergeCell ref="A105:D105"/>
    <mergeCell ref="D89:D90"/>
    <mergeCell ref="A86:A92"/>
    <mergeCell ref="B86:B92"/>
    <mergeCell ref="A81:A85"/>
    <mergeCell ref="B81:B85"/>
    <mergeCell ref="D62:D64"/>
    <mergeCell ref="C46:C50"/>
    <mergeCell ref="D46:D50"/>
    <mergeCell ref="C42:C45"/>
    <mergeCell ref="D42:D45"/>
    <mergeCell ref="D79:D80"/>
    <mergeCell ref="D26:D28"/>
    <mergeCell ref="C69:C73"/>
    <mergeCell ref="D69:D73"/>
  </mergeCells>
  <pageMargins left="0.75" right="0.75" top="1" bottom="1" header="0.5" footer="0.5"/>
  <pageSetup paperSize="10"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12"/>
  <sheetViews>
    <sheetView windowProtection="1" topLeftCell="C9" zoomScale="70" zoomScaleNormal="70" workbookViewId="0">
      <pane ySplit="1470" topLeftCell="A91" activePane="bottomLeft"/>
      <selection activeCell="C40" sqref="C40"/>
      <selection pane="bottomLeft" activeCell="S93" sqref="S93"/>
    </sheetView>
  </sheetViews>
  <sheetFormatPr baseColWidth="10" defaultColWidth="11.25" defaultRowHeight="15" x14ac:dyDescent="0.2"/>
  <cols>
    <col min="1" max="1" width="32.125" style="49" customWidth="1"/>
    <col min="2" max="2" width="19.375" style="49" customWidth="1"/>
    <col min="3" max="3" width="8.125" style="50" customWidth="1"/>
    <col min="4" max="4" width="35.5" style="51" customWidth="1"/>
    <col min="5" max="5" width="29.625" style="58" customWidth="1"/>
    <col min="6" max="6" width="8.75" style="58" customWidth="1"/>
    <col min="7" max="7" width="15.125" style="58" customWidth="1"/>
    <col min="8" max="8" width="19.5" style="58" bestFit="1" customWidth="1"/>
    <col min="9" max="9" width="15.75" style="49" hidden="1" customWidth="1"/>
    <col min="10" max="10" width="20.625" style="49" hidden="1" customWidth="1"/>
    <col min="11" max="11" width="19.25" style="49" bestFit="1" customWidth="1"/>
    <col min="12" max="12" width="18.125" style="49" customWidth="1"/>
    <col min="13" max="13" width="15.25" style="49" customWidth="1"/>
    <col min="14" max="14" width="30.625" style="49" customWidth="1"/>
    <col min="15" max="15" width="29.375" style="49" hidden="1" customWidth="1"/>
    <col min="16" max="16" width="25.75" style="49" hidden="1" customWidth="1"/>
    <col min="17" max="17" width="22.5" style="49" hidden="1" customWidth="1"/>
    <col min="18" max="18" width="28.125" style="49" hidden="1" customWidth="1"/>
    <col min="19" max="19" width="70" style="53" customWidth="1"/>
    <col min="20" max="16384" width="11.25" style="1"/>
  </cols>
  <sheetData>
    <row r="1" spans="1:19" x14ac:dyDescent="0.2">
      <c r="A1" s="180" t="s">
        <v>220</v>
      </c>
      <c r="B1" s="180"/>
      <c r="C1" s="180"/>
      <c r="D1" s="180"/>
      <c r="E1" s="180"/>
      <c r="F1" s="180"/>
      <c r="G1" s="180"/>
      <c r="H1" s="180"/>
      <c r="I1" s="180"/>
      <c r="J1" s="180"/>
      <c r="K1" s="180"/>
      <c r="L1" s="180"/>
      <c r="M1" s="180"/>
      <c r="N1" s="180"/>
      <c r="O1" s="180"/>
      <c r="P1" s="180"/>
      <c r="Q1" s="180"/>
      <c r="R1" s="183" t="s">
        <v>221</v>
      </c>
      <c r="S1" s="183"/>
    </row>
    <row r="2" spans="1:19" x14ac:dyDescent="0.2">
      <c r="A2" s="180"/>
      <c r="B2" s="180"/>
      <c r="C2" s="180"/>
      <c r="D2" s="180"/>
      <c r="E2" s="180"/>
      <c r="F2" s="180"/>
      <c r="G2" s="180"/>
      <c r="H2" s="180"/>
      <c r="I2" s="180"/>
      <c r="J2" s="180"/>
      <c r="K2" s="180"/>
      <c r="L2" s="180"/>
      <c r="M2" s="180"/>
      <c r="N2" s="180"/>
      <c r="O2" s="180"/>
      <c r="P2" s="180"/>
      <c r="Q2" s="180"/>
      <c r="R2" s="183"/>
      <c r="S2" s="183"/>
    </row>
    <row r="3" spans="1:19" x14ac:dyDescent="0.2">
      <c r="A3" s="180"/>
      <c r="B3" s="180"/>
      <c r="C3" s="180"/>
      <c r="D3" s="180"/>
      <c r="E3" s="180"/>
      <c r="F3" s="180"/>
      <c r="G3" s="180"/>
      <c r="H3" s="180"/>
      <c r="I3" s="180"/>
      <c r="J3" s="180"/>
      <c r="K3" s="180"/>
      <c r="L3" s="180"/>
      <c r="M3" s="180"/>
      <c r="N3" s="180"/>
      <c r="O3" s="180"/>
      <c r="P3" s="180"/>
      <c r="Q3" s="180"/>
      <c r="R3" s="183" t="s">
        <v>217</v>
      </c>
      <c r="S3" s="183"/>
    </row>
    <row r="4" spans="1:19" x14ac:dyDescent="0.2">
      <c r="A4" s="180"/>
      <c r="B4" s="180"/>
      <c r="C4" s="180"/>
      <c r="D4" s="180"/>
      <c r="E4" s="180"/>
      <c r="F4" s="180"/>
      <c r="G4" s="180"/>
      <c r="H4" s="180"/>
      <c r="I4" s="180"/>
      <c r="J4" s="180"/>
      <c r="K4" s="180"/>
      <c r="L4" s="180"/>
      <c r="M4" s="180"/>
      <c r="N4" s="180"/>
      <c r="O4" s="180"/>
      <c r="P4" s="180"/>
      <c r="Q4" s="180"/>
      <c r="R4" s="183"/>
      <c r="S4" s="183"/>
    </row>
    <row r="5" spans="1:19" x14ac:dyDescent="0.2">
      <c r="A5" s="180"/>
      <c r="B5" s="180"/>
      <c r="C5" s="180"/>
      <c r="D5" s="180"/>
      <c r="E5" s="180"/>
      <c r="F5" s="180"/>
      <c r="G5" s="180"/>
      <c r="H5" s="180"/>
      <c r="I5" s="180"/>
      <c r="J5" s="180"/>
      <c r="K5" s="180"/>
      <c r="L5" s="180"/>
      <c r="M5" s="180"/>
      <c r="N5" s="180"/>
      <c r="O5" s="180"/>
      <c r="P5" s="180"/>
      <c r="Q5" s="180"/>
      <c r="R5" s="183" t="s">
        <v>218</v>
      </c>
      <c r="S5" s="183"/>
    </row>
    <row r="6" spans="1:19" x14ac:dyDescent="0.2">
      <c r="A6" s="180"/>
      <c r="B6" s="180"/>
      <c r="C6" s="180"/>
      <c r="D6" s="180"/>
      <c r="E6" s="180"/>
      <c r="F6" s="180"/>
      <c r="G6" s="180"/>
      <c r="H6" s="180"/>
      <c r="I6" s="180"/>
      <c r="J6" s="180"/>
      <c r="K6" s="180"/>
      <c r="L6" s="180"/>
      <c r="M6" s="180"/>
      <c r="N6" s="180"/>
      <c r="O6" s="180"/>
      <c r="P6" s="180"/>
      <c r="Q6" s="180"/>
      <c r="R6" s="183"/>
      <c r="S6" s="183"/>
    </row>
    <row r="7" spans="1:19" x14ac:dyDescent="0.2">
      <c r="A7" s="180"/>
      <c r="B7" s="180"/>
      <c r="C7" s="180"/>
      <c r="D7" s="180"/>
      <c r="E7" s="180"/>
      <c r="F7" s="180"/>
      <c r="G7" s="180"/>
      <c r="H7" s="180"/>
      <c r="I7" s="180"/>
      <c r="J7" s="180"/>
      <c r="K7" s="180"/>
      <c r="L7" s="180"/>
      <c r="M7" s="180"/>
      <c r="N7" s="180"/>
      <c r="O7" s="180"/>
      <c r="P7" s="180"/>
      <c r="Q7" s="180"/>
      <c r="R7" s="183" t="s">
        <v>219</v>
      </c>
      <c r="S7" s="183"/>
    </row>
    <row r="8" spans="1:19" x14ac:dyDescent="0.2">
      <c r="A8" s="180"/>
      <c r="B8" s="180"/>
      <c r="C8" s="180"/>
      <c r="D8" s="180"/>
      <c r="E8" s="180"/>
      <c r="F8" s="180"/>
      <c r="G8" s="180"/>
      <c r="H8" s="180"/>
      <c r="I8" s="180"/>
      <c r="J8" s="180"/>
      <c r="K8" s="180"/>
      <c r="L8" s="180"/>
      <c r="M8" s="180"/>
      <c r="N8" s="180"/>
      <c r="O8" s="180"/>
      <c r="P8" s="180"/>
      <c r="Q8" s="180"/>
      <c r="R8" s="183"/>
      <c r="S8" s="183"/>
    </row>
    <row r="9" spans="1:19" ht="26.25" customHeight="1" x14ac:dyDescent="0.2">
      <c r="A9" s="181"/>
      <c r="B9" s="181"/>
      <c r="C9" s="181"/>
      <c r="D9" s="181"/>
      <c r="E9" s="181"/>
      <c r="F9" s="181"/>
      <c r="G9" s="181"/>
      <c r="H9" s="181"/>
      <c r="I9" s="181"/>
      <c r="J9" s="181"/>
      <c r="K9" s="181"/>
      <c r="L9" s="181"/>
      <c r="M9" s="181"/>
      <c r="N9" s="181"/>
      <c r="O9" s="181"/>
      <c r="P9" s="181"/>
      <c r="Q9" s="181"/>
      <c r="R9" s="181"/>
      <c r="S9" s="181"/>
    </row>
    <row r="10" spans="1:19" s="3" customFormat="1" ht="94.5" x14ac:dyDescent="0.2">
      <c r="A10" s="2" t="s">
        <v>138</v>
      </c>
      <c r="B10" s="2" t="s">
        <v>118</v>
      </c>
      <c r="C10" s="2" t="s">
        <v>129</v>
      </c>
      <c r="D10" s="2" t="s">
        <v>136</v>
      </c>
      <c r="E10" s="2" t="s">
        <v>94</v>
      </c>
      <c r="F10" s="2" t="s">
        <v>258</v>
      </c>
      <c r="G10" s="2" t="s">
        <v>134</v>
      </c>
      <c r="H10" s="2" t="s">
        <v>80</v>
      </c>
      <c r="I10" s="2" t="s">
        <v>123</v>
      </c>
      <c r="J10" s="2" t="s">
        <v>143</v>
      </c>
      <c r="K10" s="2" t="s">
        <v>123</v>
      </c>
      <c r="L10" s="2" t="s">
        <v>143</v>
      </c>
      <c r="M10" s="2" t="s">
        <v>243</v>
      </c>
      <c r="N10" s="2" t="s">
        <v>229</v>
      </c>
      <c r="O10" s="2" t="s">
        <v>145</v>
      </c>
      <c r="P10" s="2" t="s">
        <v>60</v>
      </c>
      <c r="Q10" s="2" t="s">
        <v>137</v>
      </c>
      <c r="R10" s="2" t="s">
        <v>133</v>
      </c>
      <c r="S10" s="2" t="s">
        <v>153</v>
      </c>
    </row>
    <row r="11" spans="1:19" ht="57" customHeight="1" x14ac:dyDescent="0.2">
      <c r="A11" s="167" t="s">
        <v>167</v>
      </c>
      <c r="B11" s="166">
        <v>0.25</v>
      </c>
      <c r="C11" s="167" t="s">
        <v>128</v>
      </c>
      <c r="D11" s="170" t="s">
        <v>178</v>
      </c>
      <c r="E11" s="4" t="s">
        <v>84</v>
      </c>
      <c r="F11" s="4" t="s">
        <v>259</v>
      </c>
      <c r="G11" s="4">
        <v>0</v>
      </c>
      <c r="H11" s="33">
        <v>32</v>
      </c>
      <c r="I11" s="5">
        <v>81.25</v>
      </c>
      <c r="J11" s="6">
        <v>39843</v>
      </c>
      <c r="K11" s="77">
        <v>81.25</v>
      </c>
      <c r="L11" s="67">
        <v>39963</v>
      </c>
      <c r="M11" s="74" t="s">
        <v>244</v>
      </c>
      <c r="N11" s="87" t="s">
        <v>230</v>
      </c>
      <c r="O11" s="172" t="s">
        <v>49</v>
      </c>
      <c r="P11" s="172" t="s">
        <v>119</v>
      </c>
      <c r="Q11" s="172" t="s">
        <v>95</v>
      </c>
      <c r="R11" s="172" t="s">
        <v>71</v>
      </c>
      <c r="S11" s="114"/>
    </row>
    <row r="12" spans="1:19" ht="57" customHeight="1" x14ac:dyDescent="0.2">
      <c r="A12" s="167"/>
      <c r="B12" s="166"/>
      <c r="C12" s="167"/>
      <c r="D12" s="170"/>
      <c r="E12" s="4" t="s">
        <v>85</v>
      </c>
      <c r="F12" s="4" t="s">
        <v>259</v>
      </c>
      <c r="G12" s="5">
        <v>2</v>
      </c>
      <c r="H12" s="33">
        <v>150</v>
      </c>
      <c r="I12" s="5">
        <v>45.27</v>
      </c>
      <c r="J12" s="6">
        <v>39812</v>
      </c>
      <c r="K12" s="77">
        <v>45.27</v>
      </c>
      <c r="L12" s="67" t="s">
        <v>144</v>
      </c>
      <c r="M12" s="74" t="s">
        <v>245</v>
      </c>
      <c r="N12" s="87" t="s">
        <v>255</v>
      </c>
      <c r="O12" s="172"/>
      <c r="P12" s="172"/>
      <c r="Q12" s="172"/>
      <c r="R12" s="172"/>
      <c r="S12" s="114"/>
    </row>
    <row r="13" spans="1:19" ht="57" customHeight="1" x14ac:dyDescent="0.2">
      <c r="A13" s="167"/>
      <c r="B13" s="166"/>
      <c r="C13" s="167"/>
      <c r="D13" s="170"/>
      <c r="E13" s="7" t="s">
        <v>124</v>
      </c>
      <c r="F13" s="85" t="s">
        <v>259</v>
      </c>
      <c r="G13" s="4">
        <v>0</v>
      </c>
      <c r="H13" s="33">
        <v>100000</v>
      </c>
      <c r="I13" s="5">
        <v>20</v>
      </c>
      <c r="J13" s="6">
        <v>39812</v>
      </c>
      <c r="K13" s="77">
        <v>20</v>
      </c>
      <c r="L13" s="70" t="s">
        <v>144</v>
      </c>
      <c r="M13" s="74" t="s">
        <v>245</v>
      </c>
      <c r="N13" s="87" t="s">
        <v>255</v>
      </c>
      <c r="O13" s="172"/>
      <c r="P13" s="172"/>
      <c r="Q13" s="172"/>
      <c r="R13" s="172"/>
      <c r="S13" s="114"/>
    </row>
    <row r="14" spans="1:19" ht="51.95" customHeight="1" x14ac:dyDescent="0.2">
      <c r="A14" s="167"/>
      <c r="B14" s="166"/>
      <c r="C14" s="167"/>
      <c r="D14" s="170"/>
      <c r="E14" s="7" t="s">
        <v>87</v>
      </c>
      <c r="F14" s="85" t="s">
        <v>259</v>
      </c>
      <c r="G14" s="4">
        <v>0</v>
      </c>
      <c r="H14" s="33">
        <v>37500</v>
      </c>
      <c r="I14" s="5">
        <v>100</v>
      </c>
      <c r="J14" s="6">
        <v>39781</v>
      </c>
      <c r="K14" s="77">
        <v>133</v>
      </c>
      <c r="L14" s="70" t="s">
        <v>144</v>
      </c>
      <c r="M14" s="74" t="s">
        <v>244</v>
      </c>
      <c r="N14" s="86" t="s">
        <v>267</v>
      </c>
      <c r="O14" s="172"/>
      <c r="P14" s="172"/>
      <c r="Q14" s="172"/>
      <c r="R14" s="172"/>
      <c r="S14" s="115" t="s">
        <v>181</v>
      </c>
    </row>
    <row r="15" spans="1:19" ht="89.65" customHeight="1" x14ac:dyDescent="0.2">
      <c r="A15" s="167"/>
      <c r="B15" s="166"/>
      <c r="C15" s="167" t="s">
        <v>46</v>
      </c>
      <c r="D15" s="170" t="s">
        <v>179</v>
      </c>
      <c r="E15" s="7" t="s">
        <v>88</v>
      </c>
      <c r="F15" s="85" t="s">
        <v>259</v>
      </c>
      <c r="G15" s="5">
        <v>0</v>
      </c>
      <c r="H15" s="33">
        <v>779000</v>
      </c>
      <c r="I15" s="5">
        <v>46.51</v>
      </c>
      <c r="J15" s="6">
        <v>39720</v>
      </c>
      <c r="K15" s="77">
        <v>60</v>
      </c>
      <c r="L15" s="67">
        <v>39902</v>
      </c>
      <c r="M15" s="74" t="s">
        <v>246</v>
      </c>
      <c r="N15" s="87" t="s">
        <v>231</v>
      </c>
      <c r="O15" s="172"/>
      <c r="P15" s="172"/>
      <c r="Q15" s="172"/>
      <c r="R15" s="172"/>
      <c r="S15" s="114"/>
    </row>
    <row r="16" spans="1:19" ht="67.5" customHeight="1" x14ac:dyDescent="0.2">
      <c r="A16" s="167"/>
      <c r="B16" s="166"/>
      <c r="C16" s="167"/>
      <c r="D16" s="170"/>
      <c r="E16" s="9" t="s">
        <v>73</v>
      </c>
      <c r="F16" s="9" t="s">
        <v>259</v>
      </c>
      <c r="G16" s="10">
        <v>338338</v>
      </c>
      <c r="H16" s="10">
        <v>366228</v>
      </c>
      <c r="I16" s="10">
        <v>100</v>
      </c>
      <c r="J16" s="11">
        <v>39812</v>
      </c>
      <c r="K16" s="10">
        <v>254</v>
      </c>
      <c r="L16" s="11">
        <v>40055</v>
      </c>
      <c r="M16" s="11" t="s">
        <v>244</v>
      </c>
      <c r="N16" s="88" t="s">
        <v>232</v>
      </c>
      <c r="O16" s="12" t="s">
        <v>98</v>
      </c>
      <c r="P16" s="12" t="s">
        <v>121</v>
      </c>
      <c r="Q16" s="12" t="s">
        <v>166</v>
      </c>
      <c r="R16" s="12" t="s">
        <v>165</v>
      </c>
      <c r="S16" s="114"/>
    </row>
    <row r="17" spans="1:28" ht="67.5" customHeight="1" x14ac:dyDescent="0.2">
      <c r="A17" s="167"/>
      <c r="B17" s="166"/>
      <c r="C17" s="167" t="s">
        <v>47</v>
      </c>
      <c r="D17" s="169" t="s">
        <v>187</v>
      </c>
      <c r="E17" s="13" t="s">
        <v>104</v>
      </c>
      <c r="F17" s="13" t="s">
        <v>259</v>
      </c>
      <c r="G17" s="14">
        <v>4358229</v>
      </c>
      <c r="H17" s="108">
        <v>7206042</v>
      </c>
      <c r="I17" s="15">
        <v>98</v>
      </c>
      <c r="J17" s="16">
        <v>39871</v>
      </c>
      <c r="K17" s="15">
        <v>98</v>
      </c>
      <c r="L17" s="16">
        <v>40085</v>
      </c>
      <c r="M17" s="16" t="s">
        <v>244</v>
      </c>
      <c r="N17" s="16" t="s">
        <v>233</v>
      </c>
      <c r="O17" s="172" t="s">
        <v>100</v>
      </c>
      <c r="P17" s="172" t="s">
        <v>121</v>
      </c>
      <c r="Q17" s="172" t="s">
        <v>166</v>
      </c>
      <c r="R17" s="172" t="s">
        <v>165</v>
      </c>
      <c r="S17" s="114"/>
    </row>
    <row r="18" spans="1:28" ht="58.5" customHeight="1" x14ac:dyDescent="0.2">
      <c r="A18" s="167"/>
      <c r="B18" s="166"/>
      <c r="C18" s="167"/>
      <c r="D18" s="169"/>
      <c r="E18" s="13" t="s">
        <v>105</v>
      </c>
      <c r="F18" s="13" t="s">
        <v>259</v>
      </c>
      <c r="G18" s="14">
        <v>486982</v>
      </c>
      <c r="H18" s="108">
        <v>717127</v>
      </c>
      <c r="I18" s="15">
        <v>100.25</v>
      </c>
      <c r="J18" s="16">
        <v>39871</v>
      </c>
      <c r="K18" s="15">
        <v>85</v>
      </c>
      <c r="L18" s="16">
        <v>40085</v>
      </c>
      <c r="M18" s="16" t="s">
        <v>244</v>
      </c>
      <c r="N18" s="16" t="s">
        <v>233</v>
      </c>
      <c r="O18" s="172"/>
      <c r="P18" s="172"/>
      <c r="Q18" s="172"/>
      <c r="R18" s="172"/>
      <c r="S18" s="116"/>
    </row>
    <row r="19" spans="1:28" ht="75" customHeight="1" x14ac:dyDescent="0.2">
      <c r="A19" s="167"/>
      <c r="B19" s="166"/>
      <c r="C19" s="167"/>
      <c r="D19" s="169"/>
      <c r="E19" s="13" t="s">
        <v>172</v>
      </c>
      <c r="F19" s="13" t="s">
        <v>259</v>
      </c>
      <c r="G19" s="14">
        <v>203756</v>
      </c>
      <c r="H19" s="108">
        <v>440660</v>
      </c>
      <c r="I19" s="15">
        <v>61.83</v>
      </c>
      <c r="J19" s="16">
        <v>39871</v>
      </c>
      <c r="K19" s="15">
        <v>80</v>
      </c>
      <c r="L19" s="16">
        <v>40085</v>
      </c>
      <c r="M19" s="16" t="s">
        <v>244</v>
      </c>
      <c r="N19" s="16" t="s">
        <v>233</v>
      </c>
      <c r="O19" s="172"/>
      <c r="P19" s="172"/>
      <c r="Q19" s="172"/>
      <c r="R19" s="172"/>
      <c r="S19" s="114"/>
    </row>
    <row r="20" spans="1:28" ht="58.5" customHeight="1" x14ac:dyDescent="0.2">
      <c r="A20" s="167"/>
      <c r="B20" s="166"/>
      <c r="C20" s="167"/>
      <c r="D20" s="169"/>
      <c r="E20" s="13" t="s">
        <v>101</v>
      </c>
      <c r="F20" s="13" t="s">
        <v>259</v>
      </c>
      <c r="G20" s="14">
        <v>3667491</v>
      </c>
      <c r="H20" s="108">
        <v>6048255</v>
      </c>
      <c r="I20" s="15">
        <v>140.47</v>
      </c>
      <c r="J20" s="16">
        <v>39871</v>
      </c>
      <c r="K20" s="15">
        <v>101</v>
      </c>
      <c r="L20" s="16">
        <v>40085</v>
      </c>
      <c r="M20" s="16" t="s">
        <v>244</v>
      </c>
      <c r="N20" s="16" t="s">
        <v>233</v>
      </c>
      <c r="O20" s="172"/>
      <c r="P20" s="172"/>
      <c r="Q20" s="172"/>
      <c r="R20" s="172"/>
      <c r="S20" s="114"/>
    </row>
    <row r="21" spans="1:28" ht="58.5" customHeight="1" x14ac:dyDescent="0.2">
      <c r="A21" s="167"/>
      <c r="B21" s="166"/>
      <c r="C21" s="167"/>
      <c r="D21" s="169"/>
      <c r="E21" s="13" t="s">
        <v>157</v>
      </c>
      <c r="F21" s="13" t="s">
        <v>259</v>
      </c>
      <c r="G21" s="14">
        <v>313193</v>
      </c>
      <c r="H21" s="108">
        <v>453413</v>
      </c>
      <c r="I21" s="15">
        <v>93.5</v>
      </c>
      <c r="J21" s="16">
        <v>39871</v>
      </c>
      <c r="K21" s="15">
        <v>105</v>
      </c>
      <c r="L21" s="16">
        <v>40085</v>
      </c>
      <c r="M21" s="16" t="s">
        <v>244</v>
      </c>
      <c r="N21" s="16" t="s">
        <v>233</v>
      </c>
      <c r="O21" s="172"/>
      <c r="P21" s="172"/>
      <c r="Q21" s="172"/>
      <c r="R21" s="172"/>
      <c r="S21" s="114"/>
    </row>
    <row r="22" spans="1:28" ht="58.5" customHeight="1" x14ac:dyDescent="0.2">
      <c r="A22" s="167"/>
      <c r="B22" s="166"/>
      <c r="C22" s="167"/>
      <c r="D22" s="169"/>
      <c r="E22" s="13" t="s">
        <v>113</v>
      </c>
      <c r="F22" s="13" t="s">
        <v>259</v>
      </c>
      <c r="G22" s="14">
        <v>348075</v>
      </c>
      <c r="H22" s="108">
        <v>465710</v>
      </c>
      <c r="I22" s="15">
        <v>84.53</v>
      </c>
      <c r="J22" s="16">
        <v>39871</v>
      </c>
      <c r="K22" s="15">
        <v>103</v>
      </c>
      <c r="L22" s="16">
        <v>40085</v>
      </c>
      <c r="M22" s="16" t="s">
        <v>244</v>
      </c>
      <c r="N22" s="16" t="s">
        <v>233</v>
      </c>
      <c r="O22" s="172"/>
      <c r="P22" s="172"/>
      <c r="Q22" s="172"/>
      <c r="R22" s="172"/>
      <c r="S22" s="114"/>
    </row>
    <row r="23" spans="1:28" ht="58.5" customHeight="1" x14ac:dyDescent="0.2">
      <c r="A23" s="167"/>
      <c r="B23" s="166"/>
      <c r="C23" s="167"/>
      <c r="D23" s="169"/>
      <c r="E23" s="13" t="s">
        <v>163</v>
      </c>
      <c r="F23" s="13" t="s">
        <v>259</v>
      </c>
      <c r="G23" s="14">
        <v>232496</v>
      </c>
      <c r="H23" s="108">
        <v>328467</v>
      </c>
      <c r="I23" s="15">
        <v>112.07</v>
      </c>
      <c r="J23" s="16">
        <v>39871</v>
      </c>
      <c r="K23" s="15">
        <v>100</v>
      </c>
      <c r="L23" s="16">
        <v>40085</v>
      </c>
      <c r="M23" s="16" t="s">
        <v>244</v>
      </c>
      <c r="N23" s="16" t="s">
        <v>233</v>
      </c>
      <c r="O23" s="172"/>
      <c r="P23" s="172"/>
      <c r="Q23" s="172"/>
      <c r="R23" s="172"/>
      <c r="S23" s="114"/>
    </row>
    <row r="24" spans="1:28" ht="58.5" customHeight="1" x14ac:dyDescent="0.2">
      <c r="A24" s="167"/>
      <c r="B24" s="166"/>
      <c r="C24" s="167"/>
      <c r="D24" s="169"/>
      <c r="E24" s="17" t="s">
        <v>108</v>
      </c>
      <c r="F24" s="17" t="s">
        <v>259</v>
      </c>
      <c r="G24" s="14">
        <v>2040444</v>
      </c>
      <c r="H24" s="108">
        <v>2741520</v>
      </c>
      <c r="I24" s="18">
        <v>169.93</v>
      </c>
      <c r="J24" s="16">
        <v>39871</v>
      </c>
      <c r="K24" s="15">
        <v>152</v>
      </c>
      <c r="L24" s="16">
        <v>40085</v>
      </c>
      <c r="M24" s="16" t="s">
        <v>244</v>
      </c>
      <c r="N24" s="16" t="s">
        <v>233</v>
      </c>
      <c r="O24" s="172"/>
      <c r="P24" s="172"/>
      <c r="Q24" s="172"/>
      <c r="R24" s="172"/>
      <c r="S24" s="114"/>
    </row>
    <row r="25" spans="1:28" ht="64.5" customHeight="1" x14ac:dyDescent="0.2">
      <c r="A25" s="167"/>
      <c r="B25" s="166"/>
      <c r="C25" s="167"/>
      <c r="D25" s="169"/>
      <c r="E25" s="17" t="s">
        <v>109</v>
      </c>
      <c r="F25" s="17" t="s">
        <v>259</v>
      </c>
      <c r="G25" s="14">
        <v>759537</v>
      </c>
      <c r="H25" s="108">
        <v>900000</v>
      </c>
      <c r="I25" s="18">
        <v>147.49</v>
      </c>
      <c r="J25" s="16">
        <v>39871</v>
      </c>
      <c r="K25" s="15">
        <v>131</v>
      </c>
      <c r="L25" s="16">
        <v>40085</v>
      </c>
      <c r="M25" s="16" t="s">
        <v>244</v>
      </c>
      <c r="N25" s="16" t="s">
        <v>233</v>
      </c>
      <c r="O25" s="172"/>
      <c r="P25" s="172"/>
      <c r="Q25" s="172"/>
      <c r="R25" s="172"/>
      <c r="S25" s="114"/>
    </row>
    <row r="26" spans="1:28" ht="38.25" hidden="1" customHeight="1" x14ac:dyDescent="0.2">
      <c r="A26" s="167"/>
      <c r="B26" s="166"/>
      <c r="C26" s="19" t="s">
        <v>130</v>
      </c>
      <c r="D26" s="20" t="s">
        <v>132</v>
      </c>
      <c r="E26" s="8" t="s">
        <v>93</v>
      </c>
      <c r="F26" s="84"/>
      <c r="G26" s="14"/>
      <c r="H26" s="109"/>
      <c r="I26" s="21"/>
      <c r="J26" s="21"/>
      <c r="K26" s="15"/>
      <c r="L26" s="21"/>
      <c r="M26" s="21"/>
      <c r="N26" s="21"/>
      <c r="O26" s="22"/>
      <c r="P26" s="22"/>
      <c r="Q26" s="22"/>
      <c r="R26" s="22"/>
      <c r="S26" s="114"/>
    </row>
    <row r="27" spans="1:28" ht="12.75" hidden="1" customHeight="1" x14ac:dyDescent="0.2">
      <c r="A27" s="167"/>
      <c r="B27" s="166"/>
      <c r="C27" s="167" t="s">
        <v>48</v>
      </c>
      <c r="D27" s="23" t="s">
        <v>180</v>
      </c>
      <c r="E27" s="8"/>
      <c r="F27" s="84"/>
      <c r="G27" s="14"/>
      <c r="H27" s="109"/>
      <c r="I27" s="21"/>
      <c r="J27" s="21"/>
      <c r="K27" s="15"/>
      <c r="L27" s="21"/>
      <c r="M27" s="21"/>
      <c r="N27" s="21"/>
      <c r="O27" s="22"/>
      <c r="P27" s="22"/>
      <c r="Q27" s="22"/>
      <c r="R27" s="22"/>
      <c r="S27" s="114"/>
    </row>
    <row r="28" spans="1:28" ht="42" customHeight="1" x14ac:dyDescent="0.2">
      <c r="A28" s="167"/>
      <c r="B28" s="166"/>
      <c r="C28" s="167"/>
      <c r="D28" s="169" t="s">
        <v>215</v>
      </c>
      <c r="E28" s="13" t="s">
        <v>103</v>
      </c>
      <c r="F28" s="13" t="s">
        <v>259</v>
      </c>
      <c r="G28" s="14">
        <v>4244</v>
      </c>
      <c r="H28" s="108">
        <v>1500</v>
      </c>
      <c r="I28" s="15">
        <v>65.099999999999994</v>
      </c>
      <c r="J28" s="16">
        <v>39871</v>
      </c>
      <c r="K28" s="15">
        <v>87</v>
      </c>
      <c r="L28" s="16">
        <v>40085</v>
      </c>
      <c r="M28" s="16" t="s">
        <v>244</v>
      </c>
      <c r="N28" s="16" t="s">
        <v>233</v>
      </c>
      <c r="O28" s="172" t="s">
        <v>102</v>
      </c>
      <c r="P28" s="172" t="s">
        <v>121</v>
      </c>
      <c r="Q28" s="172" t="s">
        <v>166</v>
      </c>
      <c r="R28" s="172" t="s">
        <v>165</v>
      </c>
      <c r="S28" s="115"/>
    </row>
    <row r="29" spans="1:28" ht="64.5" customHeight="1" x14ac:dyDescent="0.2">
      <c r="A29" s="167"/>
      <c r="B29" s="166"/>
      <c r="C29" s="167"/>
      <c r="D29" s="169"/>
      <c r="E29" s="13" t="s">
        <v>164</v>
      </c>
      <c r="F29" s="13" t="s">
        <v>259</v>
      </c>
      <c r="G29" s="14">
        <v>163122</v>
      </c>
      <c r="H29" s="109">
        <v>571271</v>
      </c>
      <c r="I29" s="15">
        <v>64.900000000000006</v>
      </c>
      <c r="J29" s="16">
        <v>39871</v>
      </c>
      <c r="K29" s="15">
        <v>80</v>
      </c>
      <c r="L29" s="16">
        <v>40085</v>
      </c>
      <c r="M29" s="16" t="s">
        <v>244</v>
      </c>
      <c r="N29" s="16" t="s">
        <v>233</v>
      </c>
      <c r="O29" s="172"/>
      <c r="P29" s="172"/>
      <c r="Q29" s="172"/>
      <c r="R29" s="172"/>
      <c r="S29" s="115"/>
      <c r="X29" s="24"/>
      <c r="Y29" s="24"/>
      <c r="Z29" s="24"/>
      <c r="AA29" s="24"/>
      <c r="AB29" s="24"/>
    </row>
    <row r="30" spans="1:28" ht="83.1" customHeight="1" x14ac:dyDescent="0.2">
      <c r="A30" s="167"/>
      <c r="B30" s="166"/>
      <c r="C30" s="167"/>
      <c r="D30" s="169"/>
      <c r="E30" s="13" t="s">
        <v>142</v>
      </c>
      <c r="F30" s="13" t="s">
        <v>259</v>
      </c>
      <c r="G30" s="14">
        <v>100338</v>
      </c>
      <c r="H30" s="109">
        <v>454832</v>
      </c>
      <c r="I30" s="15">
        <v>50.89</v>
      </c>
      <c r="J30" s="16">
        <v>39871</v>
      </c>
      <c r="K30" s="15">
        <v>64</v>
      </c>
      <c r="L30" s="16">
        <v>40085</v>
      </c>
      <c r="M30" s="16" t="s">
        <v>244</v>
      </c>
      <c r="N30" s="16" t="s">
        <v>233</v>
      </c>
      <c r="O30" s="172"/>
      <c r="P30" s="172"/>
      <c r="Q30" s="172"/>
      <c r="R30" s="172"/>
      <c r="S30" s="115"/>
      <c r="X30" s="25"/>
      <c r="Y30" s="25"/>
      <c r="Z30" s="25"/>
      <c r="AA30" s="25"/>
      <c r="AB30" s="24"/>
    </row>
    <row r="31" spans="1:28" ht="72.599999999999994" customHeight="1" x14ac:dyDescent="0.2">
      <c r="A31" s="167"/>
      <c r="B31" s="166"/>
      <c r="C31" s="167" t="s">
        <v>61</v>
      </c>
      <c r="D31" s="169" t="s">
        <v>216</v>
      </c>
      <c r="E31" s="13" t="s">
        <v>135</v>
      </c>
      <c r="F31" s="13" t="s">
        <v>259</v>
      </c>
      <c r="G31" s="14">
        <v>154744</v>
      </c>
      <c r="H31" s="109">
        <v>206325</v>
      </c>
      <c r="I31" s="15">
        <v>198806</v>
      </c>
      <c r="J31" s="16">
        <v>39871</v>
      </c>
      <c r="K31" s="15">
        <v>96</v>
      </c>
      <c r="L31" s="16">
        <v>40085</v>
      </c>
      <c r="M31" s="16" t="s">
        <v>244</v>
      </c>
      <c r="N31" s="16" t="s">
        <v>233</v>
      </c>
      <c r="O31" s="12" t="s">
        <v>99</v>
      </c>
      <c r="P31" s="12" t="s">
        <v>119</v>
      </c>
      <c r="Q31" s="12" t="s">
        <v>95</v>
      </c>
      <c r="R31" s="12" t="s">
        <v>71</v>
      </c>
      <c r="S31" s="115"/>
      <c r="X31" s="25"/>
      <c r="Y31" s="25"/>
      <c r="Z31" s="25"/>
      <c r="AA31" s="25"/>
      <c r="AB31" s="24"/>
    </row>
    <row r="32" spans="1:28" ht="33.950000000000003" customHeight="1" x14ac:dyDescent="0.2">
      <c r="A32" s="167"/>
      <c r="B32" s="166"/>
      <c r="C32" s="167"/>
      <c r="D32" s="169"/>
      <c r="E32" s="13" t="s">
        <v>158</v>
      </c>
      <c r="F32" s="13" t="s">
        <v>259</v>
      </c>
      <c r="G32" s="14">
        <v>22651</v>
      </c>
      <c r="H32" s="109">
        <v>28000</v>
      </c>
      <c r="I32" s="15">
        <v>17.670000000000002</v>
      </c>
      <c r="J32" s="16">
        <v>39871</v>
      </c>
      <c r="K32" s="15">
        <v>22</v>
      </c>
      <c r="L32" s="16">
        <v>40085</v>
      </c>
      <c r="M32" s="16" t="s">
        <v>244</v>
      </c>
      <c r="N32" s="16" t="s">
        <v>233</v>
      </c>
      <c r="O32" s="172" t="s">
        <v>99</v>
      </c>
      <c r="P32" s="172" t="s">
        <v>121</v>
      </c>
      <c r="Q32" s="172" t="s">
        <v>166</v>
      </c>
      <c r="R32" s="172" t="s">
        <v>165</v>
      </c>
      <c r="S32" s="115"/>
      <c r="X32" s="24"/>
      <c r="Y32" s="24"/>
      <c r="Z32" s="24"/>
      <c r="AA32" s="24"/>
      <c r="AB32" s="24"/>
    </row>
    <row r="33" spans="1:28" ht="99" customHeight="1" x14ac:dyDescent="0.2">
      <c r="A33" s="167"/>
      <c r="B33" s="166"/>
      <c r="C33" s="167"/>
      <c r="D33" s="169"/>
      <c r="E33" s="15" t="s">
        <v>159</v>
      </c>
      <c r="F33" s="15" t="s">
        <v>259</v>
      </c>
      <c r="G33" s="14">
        <v>0</v>
      </c>
      <c r="H33" s="109">
        <v>128000</v>
      </c>
      <c r="I33" s="15">
        <v>91.203000000000003</v>
      </c>
      <c r="J33" s="16">
        <v>39871</v>
      </c>
      <c r="K33" s="15">
        <v>91</v>
      </c>
      <c r="L33" s="16">
        <v>40085</v>
      </c>
      <c r="M33" s="16" t="s">
        <v>244</v>
      </c>
      <c r="N33" s="16" t="s">
        <v>233</v>
      </c>
      <c r="O33" s="172"/>
      <c r="P33" s="172"/>
      <c r="Q33" s="172"/>
      <c r="R33" s="172"/>
      <c r="S33" s="115"/>
      <c r="X33" s="25"/>
      <c r="Y33" s="25"/>
      <c r="Z33" s="25"/>
      <c r="AA33" s="25"/>
      <c r="AB33" s="24"/>
    </row>
    <row r="34" spans="1:28" ht="43.5" customHeight="1" x14ac:dyDescent="0.2">
      <c r="A34" s="167"/>
      <c r="B34" s="166"/>
      <c r="C34" s="167"/>
      <c r="D34" s="169"/>
      <c r="E34" s="13" t="s">
        <v>148</v>
      </c>
      <c r="F34" s="13" t="s">
        <v>259</v>
      </c>
      <c r="G34" s="14">
        <v>438</v>
      </c>
      <c r="H34" s="109">
        <v>2681</v>
      </c>
      <c r="I34" s="15">
        <v>44</v>
      </c>
      <c r="J34" s="16">
        <v>39871</v>
      </c>
      <c r="K34" s="15">
        <v>44</v>
      </c>
      <c r="L34" s="16">
        <v>40085</v>
      </c>
      <c r="M34" s="16" t="s">
        <v>244</v>
      </c>
      <c r="N34" s="16" t="s">
        <v>233</v>
      </c>
      <c r="O34" s="172" t="s">
        <v>49</v>
      </c>
      <c r="P34" s="172" t="s">
        <v>119</v>
      </c>
      <c r="Q34" s="172" t="s">
        <v>95</v>
      </c>
      <c r="R34" s="172" t="s">
        <v>71</v>
      </c>
      <c r="S34" s="115"/>
      <c r="X34" s="25"/>
      <c r="Y34" s="25"/>
      <c r="Z34" s="25"/>
      <c r="AA34" s="25"/>
      <c r="AB34" s="24"/>
    </row>
    <row r="35" spans="1:28" ht="57" customHeight="1" x14ac:dyDescent="0.2">
      <c r="A35" s="167"/>
      <c r="B35" s="166"/>
      <c r="C35" s="167"/>
      <c r="D35" s="169"/>
      <c r="E35" s="13" t="s">
        <v>112</v>
      </c>
      <c r="F35" s="13" t="s">
        <v>259</v>
      </c>
      <c r="G35" s="14">
        <v>209857</v>
      </c>
      <c r="H35" s="109">
        <v>201062</v>
      </c>
      <c r="I35" s="26">
        <v>118.9</v>
      </c>
      <c r="J35" s="16">
        <v>39871</v>
      </c>
      <c r="K35" s="15">
        <v>131</v>
      </c>
      <c r="L35" s="16">
        <v>40085</v>
      </c>
      <c r="M35" s="16" t="s">
        <v>244</v>
      </c>
      <c r="N35" s="16" t="s">
        <v>233</v>
      </c>
      <c r="O35" s="172"/>
      <c r="P35" s="172"/>
      <c r="Q35" s="172"/>
      <c r="R35" s="172"/>
      <c r="S35" s="115"/>
      <c r="X35" s="25"/>
      <c r="Y35" s="25"/>
      <c r="Z35" s="25"/>
      <c r="AA35" s="25"/>
      <c r="AB35" s="24"/>
    </row>
    <row r="36" spans="1:28" ht="56.45" customHeight="1" x14ac:dyDescent="0.2">
      <c r="A36" s="167"/>
      <c r="B36" s="166"/>
      <c r="C36" s="167"/>
      <c r="D36" s="169"/>
      <c r="E36" s="13" t="s">
        <v>156</v>
      </c>
      <c r="F36" s="13" t="s">
        <v>259</v>
      </c>
      <c r="G36" s="14">
        <v>2479</v>
      </c>
      <c r="H36" s="109">
        <v>11992</v>
      </c>
      <c r="I36" s="15">
        <v>64</v>
      </c>
      <c r="J36" s="16">
        <v>39871</v>
      </c>
      <c r="K36" s="15">
        <v>64</v>
      </c>
      <c r="L36" s="16">
        <v>40085</v>
      </c>
      <c r="M36" s="16" t="s">
        <v>244</v>
      </c>
      <c r="N36" s="16" t="s">
        <v>233</v>
      </c>
      <c r="O36" s="172"/>
      <c r="P36" s="172"/>
      <c r="Q36" s="172"/>
      <c r="R36" s="172"/>
      <c r="S36" s="115"/>
      <c r="X36" s="25"/>
      <c r="Y36" s="25"/>
      <c r="Z36" s="25"/>
      <c r="AA36" s="25"/>
      <c r="AB36" s="24"/>
    </row>
    <row r="37" spans="1:28" ht="56.45" customHeight="1" x14ac:dyDescent="0.2">
      <c r="A37" s="167"/>
      <c r="B37" s="166"/>
      <c r="C37" s="176" t="s">
        <v>62</v>
      </c>
      <c r="D37" s="177" t="s">
        <v>185</v>
      </c>
      <c r="E37" s="13" t="s">
        <v>115</v>
      </c>
      <c r="F37" s="13" t="s">
        <v>259</v>
      </c>
      <c r="G37" s="14">
        <v>958475</v>
      </c>
      <c r="H37" s="109">
        <v>1479372</v>
      </c>
      <c r="I37" s="15">
        <v>160.25</v>
      </c>
      <c r="J37" s="16">
        <v>39871</v>
      </c>
      <c r="K37" s="15">
        <v>117</v>
      </c>
      <c r="L37" s="16">
        <v>40085</v>
      </c>
      <c r="M37" s="16" t="s">
        <v>244</v>
      </c>
      <c r="N37" s="16" t="s">
        <v>233</v>
      </c>
      <c r="O37" s="172" t="s">
        <v>49</v>
      </c>
      <c r="P37" s="172" t="s">
        <v>20</v>
      </c>
      <c r="Q37" s="172" t="s">
        <v>19</v>
      </c>
      <c r="R37" s="172" t="s">
        <v>71</v>
      </c>
      <c r="S37" s="115"/>
      <c r="X37" s="25"/>
      <c r="Y37" s="25"/>
      <c r="Z37" s="25"/>
      <c r="AA37" s="25"/>
      <c r="AB37" s="24"/>
    </row>
    <row r="38" spans="1:28" ht="45.75" customHeight="1" x14ac:dyDescent="0.2">
      <c r="A38" s="167"/>
      <c r="B38" s="166"/>
      <c r="C38" s="176"/>
      <c r="D38" s="178"/>
      <c r="E38" s="13" t="s">
        <v>106</v>
      </c>
      <c r="F38" s="13" t="s">
        <v>259</v>
      </c>
      <c r="G38" s="14">
        <v>21153</v>
      </c>
      <c r="H38" s="109">
        <v>164932</v>
      </c>
      <c r="I38" s="15">
        <v>102.95</v>
      </c>
      <c r="J38" s="16">
        <v>39871</v>
      </c>
      <c r="K38" s="15">
        <v>90</v>
      </c>
      <c r="L38" s="16">
        <v>40085</v>
      </c>
      <c r="M38" s="16" t="s">
        <v>244</v>
      </c>
      <c r="N38" s="16" t="s">
        <v>233</v>
      </c>
      <c r="O38" s="172"/>
      <c r="P38" s="172"/>
      <c r="Q38" s="172"/>
      <c r="R38" s="172"/>
      <c r="S38" s="115"/>
    </row>
    <row r="39" spans="1:28" ht="45.75" customHeight="1" x14ac:dyDescent="0.2">
      <c r="A39" s="167"/>
      <c r="B39" s="166"/>
      <c r="C39" s="176"/>
      <c r="D39" s="178"/>
      <c r="E39" s="13" t="s">
        <v>110</v>
      </c>
      <c r="F39" s="13" t="s">
        <v>259</v>
      </c>
      <c r="G39" s="14">
        <v>277184</v>
      </c>
      <c r="H39" s="108">
        <v>264590</v>
      </c>
      <c r="I39" s="15">
        <v>171.05</v>
      </c>
      <c r="J39" s="16">
        <v>39871</v>
      </c>
      <c r="K39" s="15">
        <v>89</v>
      </c>
      <c r="L39" s="16">
        <v>40085</v>
      </c>
      <c r="M39" s="16" t="s">
        <v>244</v>
      </c>
      <c r="N39" s="16" t="s">
        <v>233</v>
      </c>
      <c r="O39" s="172"/>
      <c r="P39" s="172"/>
      <c r="Q39" s="172"/>
      <c r="R39" s="172"/>
      <c r="S39" s="115"/>
    </row>
    <row r="40" spans="1:28" ht="45" x14ac:dyDescent="0.2">
      <c r="A40" s="167"/>
      <c r="B40" s="166"/>
      <c r="C40" s="176"/>
      <c r="D40" s="178"/>
      <c r="E40" s="17" t="s">
        <v>114</v>
      </c>
      <c r="F40" s="17" t="s">
        <v>259</v>
      </c>
      <c r="G40" s="14">
        <v>10166</v>
      </c>
      <c r="H40" s="109">
        <v>142293</v>
      </c>
      <c r="I40" s="18">
        <v>42.12</v>
      </c>
      <c r="J40" s="16">
        <v>39871</v>
      </c>
      <c r="K40" s="15">
        <v>63</v>
      </c>
      <c r="L40" s="16">
        <v>40085</v>
      </c>
      <c r="M40" s="16" t="s">
        <v>244</v>
      </c>
      <c r="N40" s="16" t="s">
        <v>233</v>
      </c>
      <c r="O40" s="172"/>
      <c r="P40" s="172"/>
      <c r="Q40" s="172"/>
      <c r="R40" s="172"/>
      <c r="S40" s="115"/>
    </row>
    <row r="41" spans="1:28" ht="67.5" customHeight="1" x14ac:dyDescent="0.2">
      <c r="A41" s="167"/>
      <c r="B41" s="166"/>
      <c r="C41" s="176"/>
      <c r="D41" s="178"/>
      <c r="E41" s="14" t="s">
        <v>111</v>
      </c>
      <c r="F41" s="14" t="s">
        <v>259</v>
      </c>
      <c r="G41" s="14">
        <v>277184</v>
      </c>
      <c r="H41" s="110">
        <v>309287</v>
      </c>
      <c r="I41" s="16">
        <v>59.01</v>
      </c>
      <c r="J41" s="16">
        <v>39871</v>
      </c>
      <c r="K41" s="15">
        <v>166</v>
      </c>
      <c r="L41" s="16">
        <v>40085</v>
      </c>
      <c r="M41" s="16" t="s">
        <v>244</v>
      </c>
      <c r="N41" s="16" t="s">
        <v>233</v>
      </c>
      <c r="O41" s="172"/>
      <c r="P41" s="172"/>
      <c r="Q41" s="172"/>
      <c r="R41" s="172"/>
      <c r="S41" s="115"/>
    </row>
    <row r="42" spans="1:28" ht="39.75" customHeight="1" x14ac:dyDescent="0.2">
      <c r="A42" s="167"/>
      <c r="B42" s="166"/>
      <c r="C42" s="176"/>
      <c r="D42" s="178"/>
      <c r="E42" s="83" t="s">
        <v>227</v>
      </c>
      <c r="F42" s="83"/>
      <c r="G42" s="83">
        <v>0</v>
      </c>
      <c r="H42" s="33">
        <v>22000</v>
      </c>
      <c r="I42" s="89">
        <v>100</v>
      </c>
      <c r="J42" s="74">
        <v>39871</v>
      </c>
      <c r="K42" s="5">
        <v>100</v>
      </c>
      <c r="L42" s="74">
        <v>40085</v>
      </c>
      <c r="M42" s="74" t="s">
        <v>251</v>
      </c>
      <c r="N42" s="90" t="s">
        <v>267</v>
      </c>
      <c r="O42" s="172"/>
      <c r="P42" s="172"/>
      <c r="Q42" s="172"/>
      <c r="R42" s="172"/>
      <c r="S42" s="115"/>
    </row>
    <row r="43" spans="1:28" ht="71.25" customHeight="1" x14ac:dyDescent="0.2">
      <c r="A43" s="167"/>
      <c r="B43" s="166"/>
      <c r="C43" s="176"/>
      <c r="D43" s="179"/>
      <c r="E43" s="83" t="s">
        <v>228</v>
      </c>
      <c r="F43" s="83"/>
      <c r="G43" s="83">
        <v>0</v>
      </c>
      <c r="H43" s="33">
        <v>17889</v>
      </c>
      <c r="I43" s="89">
        <v>0</v>
      </c>
      <c r="J43" s="74">
        <v>39871</v>
      </c>
      <c r="K43" s="5">
        <v>0</v>
      </c>
      <c r="L43" s="86">
        <v>40085</v>
      </c>
      <c r="M43" s="74" t="s">
        <v>246</v>
      </c>
      <c r="N43" s="79" t="s">
        <v>270</v>
      </c>
      <c r="O43" s="172"/>
      <c r="P43" s="172"/>
      <c r="Q43" s="172"/>
      <c r="R43" s="172"/>
      <c r="S43" s="121" t="s">
        <v>268</v>
      </c>
    </row>
    <row r="44" spans="1:28" ht="30" x14ac:dyDescent="0.2">
      <c r="A44" s="167"/>
      <c r="B44" s="166"/>
      <c r="C44" s="167" t="s">
        <v>63</v>
      </c>
      <c r="D44" s="170" t="s">
        <v>45</v>
      </c>
      <c r="E44" s="27" t="s">
        <v>75</v>
      </c>
      <c r="F44" s="27" t="s">
        <v>259</v>
      </c>
      <c r="G44" s="28">
        <v>0</v>
      </c>
      <c r="H44" s="111">
        <v>6000</v>
      </c>
      <c r="I44" s="28">
        <v>0</v>
      </c>
      <c r="J44" s="29">
        <v>39812</v>
      </c>
      <c r="K44" s="28">
        <v>14</v>
      </c>
      <c r="L44" s="29">
        <v>39993</v>
      </c>
      <c r="M44" s="29" t="s">
        <v>245</v>
      </c>
      <c r="N44" s="29" t="s">
        <v>233</v>
      </c>
      <c r="O44" s="172" t="s">
        <v>49</v>
      </c>
      <c r="P44" s="172" t="s">
        <v>121</v>
      </c>
      <c r="Q44" s="172" t="s">
        <v>166</v>
      </c>
      <c r="R44" s="172" t="s">
        <v>165</v>
      </c>
      <c r="S44" s="182" t="s">
        <v>188</v>
      </c>
    </row>
    <row r="45" spans="1:28" ht="53.25" customHeight="1" x14ac:dyDescent="0.2">
      <c r="A45" s="167"/>
      <c r="B45" s="166"/>
      <c r="C45" s="167"/>
      <c r="D45" s="170"/>
      <c r="E45" s="27" t="s">
        <v>76</v>
      </c>
      <c r="F45" s="27" t="s">
        <v>259</v>
      </c>
      <c r="G45" s="28">
        <v>53</v>
      </c>
      <c r="H45" s="111">
        <v>1200</v>
      </c>
      <c r="I45" s="28">
        <v>17.75</v>
      </c>
      <c r="J45" s="29">
        <v>39812</v>
      </c>
      <c r="K45" s="28">
        <v>32</v>
      </c>
      <c r="L45" s="29">
        <v>39993</v>
      </c>
      <c r="M45" s="29" t="s">
        <v>246</v>
      </c>
      <c r="N45" s="87" t="s">
        <v>260</v>
      </c>
      <c r="O45" s="172"/>
      <c r="P45" s="172"/>
      <c r="Q45" s="172"/>
      <c r="R45" s="172"/>
      <c r="S45" s="182"/>
    </row>
    <row r="46" spans="1:28" ht="45" x14ac:dyDescent="0.2">
      <c r="A46" s="167"/>
      <c r="B46" s="166"/>
      <c r="C46" s="167"/>
      <c r="D46" s="170"/>
      <c r="E46" s="27" t="s">
        <v>116</v>
      </c>
      <c r="F46" s="27" t="s">
        <v>259</v>
      </c>
      <c r="G46" s="28">
        <v>0</v>
      </c>
      <c r="H46" s="111">
        <v>18000</v>
      </c>
      <c r="I46" s="28">
        <v>0.28999999999999998</v>
      </c>
      <c r="J46" s="29">
        <v>39628</v>
      </c>
      <c r="K46" s="28">
        <v>0</v>
      </c>
      <c r="L46" s="29">
        <v>39993</v>
      </c>
      <c r="M46" s="29" t="s">
        <v>245</v>
      </c>
      <c r="N46" s="29" t="s">
        <v>233</v>
      </c>
      <c r="O46" s="172"/>
      <c r="P46" s="172"/>
      <c r="Q46" s="172"/>
      <c r="R46" s="172"/>
      <c r="S46" s="182"/>
    </row>
    <row r="47" spans="1:28" ht="91.5" customHeight="1" x14ac:dyDescent="0.2">
      <c r="A47" s="167"/>
      <c r="B47" s="166"/>
      <c r="C47" s="167"/>
      <c r="D47" s="170"/>
      <c r="E47" s="27" t="s">
        <v>189</v>
      </c>
      <c r="F47" s="27"/>
      <c r="G47" s="28">
        <v>0</v>
      </c>
      <c r="H47" s="111">
        <v>900</v>
      </c>
      <c r="I47" s="28">
        <v>109</v>
      </c>
      <c r="J47" s="29">
        <v>39902</v>
      </c>
      <c r="K47" s="28"/>
      <c r="L47" s="29"/>
      <c r="M47" s="29"/>
      <c r="N47" s="79" t="s">
        <v>271</v>
      </c>
      <c r="O47" s="172"/>
      <c r="P47" s="172"/>
      <c r="Q47" s="172"/>
      <c r="R47" s="172"/>
      <c r="S47" s="115" t="s">
        <v>269</v>
      </c>
    </row>
    <row r="48" spans="1:28" ht="30" x14ac:dyDescent="0.2">
      <c r="A48" s="167"/>
      <c r="B48" s="166"/>
      <c r="C48" s="167" t="s">
        <v>64</v>
      </c>
      <c r="D48" s="169" t="s">
        <v>186</v>
      </c>
      <c r="E48" s="13" t="s">
        <v>190</v>
      </c>
      <c r="F48" s="13" t="s">
        <v>259</v>
      </c>
      <c r="G48" s="14">
        <v>786976</v>
      </c>
      <c r="H48" s="109">
        <v>3477921</v>
      </c>
      <c r="I48" s="15">
        <v>55.35</v>
      </c>
      <c r="J48" s="16">
        <v>39871</v>
      </c>
      <c r="K48" s="15">
        <v>69</v>
      </c>
      <c r="L48" s="16">
        <v>40085</v>
      </c>
      <c r="M48" s="16" t="s">
        <v>244</v>
      </c>
      <c r="N48" s="16" t="s">
        <v>233</v>
      </c>
      <c r="O48" s="172" t="s">
        <v>99</v>
      </c>
      <c r="P48" s="172" t="s">
        <v>119</v>
      </c>
      <c r="Q48" s="172" t="s">
        <v>95</v>
      </c>
      <c r="R48" s="172" t="s">
        <v>71</v>
      </c>
      <c r="S48" s="115" t="s">
        <v>184</v>
      </c>
    </row>
    <row r="49" spans="1:19" ht="75.75" customHeight="1" x14ac:dyDescent="0.2">
      <c r="A49" s="167"/>
      <c r="B49" s="166"/>
      <c r="C49" s="167"/>
      <c r="D49" s="169"/>
      <c r="E49" s="13" t="s">
        <v>261</v>
      </c>
      <c r="F49" s="13" t="s">
        <v>259</v>
      </c>
      <c r="G49" s="14">
        <v>238498</v>
      </c>
      <c r="H49" s="109">
        <v>1218347</v>
      </c>
      <c r="I49" s="15">
        <v>58.88</v>
      </c>
      <c r="J49" s="16">
        <v>39871</v>
      </c>
      <c r="K49" s="15">
        <v>76</v>
      </c>
      <c r="L49" s="16">
        <v>40085</v>
      </c>
      <c r="M49" s="16" t="s">
        <v>244</v>
      </c>
      <c r="N49" s="16" t="s">
        <v>233</v>
      </c>
      <c r="O49" s="172"/>
      <c r="P49" s="172"/>
      <c r="Q49" s="172"/>
      <c r="R49" s="172"/>
      <c r="S49" s="115" t="s">
        <v>184</v>
      </c>
    </row>
    <row r="50" spans="1:19" ht="75.75" customHeight="1" x14ac:dyDescent="0.2">
      <c r="A50" s="167"/>
      <c r="B50" s="166"/>
      <c r="C50" s="167"/>
      <c r="D50" s="169"/>
      <c r="E50" s="13" t="s">
        <v>191</v>
      </c>
      <c r="F50" s="13" t="s">
        <v>259</v>
      </c>
      <c r="G50" s="14">
        <v>137658</v>
      </c>
      <c r="H50" s="109">
        <v>607170</v>
      </c>
      <c r="I50" s="15">
        <v>60.66</v>
      </c>
      <c r="J50" s="16">
        <v>39871</v>
      </c>
      <c r="K50" s="15">
        <v>71</v>
      </c>
      <c r="L50" s="16">
        <v>40085</v>
      </c>
      <c r="M50" s="16" t="s">
        <v>244</v>
      </c>
      <c r="N50" s="16" t="s">
        <v>233</v>
      </c>
      <c r="O50" s="172"/>
      <c r="P50" s="172"/>
      <c r="Q50" s="172"/>
      <c r="R50" s="172"/>
      <c r="S50" s="115" t="s">
        <v>184</v>
      </c>
    </row>
    <row r="51" spans="1:19" ht="30" x14ac:dyDescent="0.2">
      <c r="A51" s="167"/>
      <c r="B51" s="166"/>
      <c r="C51" s="167"/>
      <c r="D51" s="169"/>
      <c r="E51" s="13" t="s">
        <v>192</v>
      </c>
      <c r="F51" s="13" t="s">
        <v>259</v>
      </c>
      <c r="G51" s="14">
        <v>200017</v>
      </c>
      <c r="H51" s="109">
        <v>876495</v>
      </c>
      <c r="I51" s="15">
        <v>61.13</v>
      </c>
      <c r="J51" s="16">
        <v>39871</v>
      </c>
      <c r="K51" s="15">
        <v>74</v>
      </c>
      <c r="L51" s="16">
        <v>40085</v>
      </c>
      <c r="M51" s="16" t="s">
        <v>244</v>
      </c>
      <c r="N51" s="16" t="s">
        <v>233</v>
      </c>
      <c r="O51" s="172"/>
      <c r="P51" s="172"/>
      <c r="Q51" s="172"/>
      <c r="R51" s="172"/>
      <c r="S51" s="115" t="s">
        <v>184</v>
      </c>
    </row>
    <row r="52" spans="1:19" ht="78.75" customHeight="1" x14ac:dyDescent="0.2">
      <c r="A52" s="167"/>
      <c r="B52" s="166"/>
      <c r="C52" s="167"/>
      <c r="D52" s="169"/>
      <c r="E52" s="13" t="s">
        <v>262</v>
      </c>
      <c r="F52" s="13" t="s">
        <v>259</v>
      </c>
      <c r="G52" s="14">
        <v>53061</v>
      </c>
      <c r="H52" s="109">
        <v>223641</v>
      </c>
      <c r="I52" s="99">
        <v>494.04</v>
      </c>
      <c r="J52" s="87">
        <v>39871</v>
      </c>
      <c r="K52" s="15">
        <v>111</v>
      </c>
      <c r="L52" s="16">
        <v>40085</v>
      </c>
      <c r="M52" s="16" t="s">
        <v>244</v>
      </c>
      <c r="N52" s="16" t="s">
        <v>233</v>
      </c>
      <c r="O52" s="172"/>
      <c r="P52" s="172"/>
      <c r="Q52" s="172"/>
      <c r="R52" s="172"/>
      <c r="S52" s="115" t="s">
        <v>184</v>
      </c>
    </row>
    <row r="53" spans="1:19" ht="102" customHeight="1" x14ac:dyDescent="0.2">
      <c r="A53" s="165" t="s">
        <v>168</v>
      </c>
      <c r="B53" s="166">
        <v>0.2</v>
      </c>
      <c r="C53" s="167" t="s">
        <v>131</v>
      </c>
      <c r="D53" s="164" t="s">
        <v>35</v>
      </c>
      <c r="E53" s="68" t="s">
        <v>247</v>
      </c>
      <c r="F53" s="85"/>
      <c r="G53" s="5"/>
      <c r="H53" s="33">
        <v>33</v>
      </c>
      <c r="I53" s="5">
        <f>21/33*100</f>
        <v>63.636363636363633</v>
      </c>
      <c r="J53" s="5" t="s">
        <v>144</v>
      </c>
      <c r="K53" s="77">
        <v>100</v>
      </c>
      <c r="L53" s="48">
        <v>40085</v>
      </c>
      <c r="M53" s="5"/>
      <c r="N53" s="79" t="s">
        <v>263</v>
      </c>
      <c r="O53" s="172"/>
      <c r="P53" s="172" t="s">
        <v>18</v>
      </c>
      <c r="Q53" s="172" t="s">
        <v>17</v>
      </c>
      <c r="R53" s="172" t="s">
        <v>165</v>
      </c>
      <c r="S53" s="115" t="s">
        <v>222</v>
      </c>
    </row>
    <row r="54" spans="1:19" ht="72" customHeight="1" x14ac:dyDescent="0.2">
      <c r="A54" s="165"/>
      <c r="B54" s="166"/>
      <c r="C54" s="167"/>
      <c r="D54" s="164"/>
      <c r="E54" s="68" t="s">
        <v>248</v>
      </c>
      <c r="F54" s="85"/>
      <c r="G54" s="5"/>
      <c r="H54" s="33">
        <v>33</v>
      </c>
      <c r="I54" s="5">
        <f>21/33*100</f>
        <v>63.636363636363633</v>
      </c>
      <c r="J54" s="5" t="s">
        <v>144</v>
      </c>
      <c r="K54" s="77">
        <v>42.4</v>
      </c>
      <c r="L54" s="48">
        <v>40085</v>
      </c>
      <c r="M54" s="5"/>
      <c r="N54" s="79" t="s">
        <v>263</v>
      </c>
      <c r="O54" s="172"/>
      <c r="P54" s="172"/>
      <c r="Q54" s="172"/>
      <c r="R54" s="172"/>
      <c r="S54" s="115" t="s">
        <v>222</v>
      </c>
    </row>
    <row r="55" spans="1:19" ht="94.5" customHeight="1" x14ac:dyDescent="0.2">
      <c r="A55" s="165"/>
      <c r="B55" s="166"/>
      <c r="C55" s="167"/>
      <c r="D55" s="164"/>
      <c r="E55" s="68" t="s">
        <v>193</v>
      </c>
      <c r="F55" s="85"/>
      <c r="G55" s="5">
        <v>0</v>
      </c>
      <c r="H55" s="33">
        <v>3</v>
      </c>
      <c r="I55" s="5">
        <f>2/3*100</f>
        <v>66.666666666666657</v>
      </c>
      <c r="J55" s="5" t="s">
        <v>144</v>
      </c>
      <c r="K55" s="77">
        <v>100</v>
      </c>
      <c r="L55" s="48">
        <v>40085</v>
      </c>
      <c r="M55" s="5"/>
      <c r="N55" s="79" t="s">
        <v>263</v>
      </c>
      <c r="O55" s="172"/>
      <c r="P55" s="172"/>
      <c r="Q55" s="172"/>
      <c r="R55" s="172"/>
      <c r="S55" s="115"/>
    </row>
    <row r="56" spans="1:19" ht="74.45" customHeight="1" x14ac:dyDescent="0.2">
      <c r="A56" s="165"/>
      <c r="B56" s="167"/>
      <c r="C56" s="167" t="s">
        <v>155</v>
      </c>
      <c r="D56" s="164" t="s">
        <v>36</v>
      </c>
      <c r="E56" s="7" t="s">
        <v>195</v>
      </c>
      <c r="F56" s="85"/>
      <c r="G56" s="5">
        <v>0</v>
      </c>
      <c r="H56" s="33">
        <v>144</v>
      </c>
      <c r="I56" s="30">
        <v>0.39</v>
      </c>
      <c r="J56" s="31">
        <v>39902</v>
      </c>
      <c r="K56" s="77"/>
      <c r="L56" s="66"/>
      <c r="M56" s="76"/>
      <c r="N56" s="79" t="s">
        <v>234</v>
      </c>
      <c r="O56" s="172"/>
      <c r="P56" s="172"/>
      <c r="Q56" s="172"/>
      <c r="R56" s="172"/>
      <c r="S56" s="115"/>
    </row>
    <row r="57" spans="1:19" ht="96.75" customHeight="1" x14ac:dyDescent="0.2">
      <c r="A57" s="165"/>
      <c r="B57" s="167"/>
      <c r="C57" s="167"/>
      <c r="D57" s="164"/>
      <c r="E57" s="7" t="s">
        <v>196</v>
      </c>
      <c r="F57" s="85"/>
      <c r="G57" s="5">
        <v>0</v>
      </c>
      <c r="H57" s="33">
        <v>29</v>
      </c>
      <c r="I57" s="30">
        <v>0.27</v>
      </c>
      <c r="J57" s="31">
        <v>39902</v>
      </c>
      <c r="K57" s="77"/>
      <c r="L57" s="66"/>
      <c r="M57" s="76"/>
      <c r="N57" s="79" t="s">
        <v>234</v>
      </c>
      <c r="O57" s="172"/>
      <c r="P57" s="172"/>
      <c r="Q57" s="172"/>
      <c r="R57" s="172"/>
      <c r="S57" s="115"/>
    </row>
    <row r="58" spans="1:19" ht="50.1" customHeight="1" x14ac:dyDescent="0.2">
      <c r="A58" s="165"/>
      <c r="B58" s="167"/>
      <c r="C58" s="167"/>
      <c r="D58" s="164"/>
      <c r="E58" s="7" t="s">
        <v>249</v>
      </c>
      <c r="F58" s="85"/>
      <c r="G58" s="5" t="s">
        <v>197</v>
      </c>
      <c r="H58" s="33"/>
      <c r="I58" s="5">
        <v>0</v>
      </c>
      <c r="J58" s="76">
        <v>39902</v>
      </c>
      <c r="K58" s="77">
        <v>0</v>
      </c>
      <c r="L58" s="66">
        <v>40085</v>
      </c>
      <c r="M58" s="76" t="s">
        <v>244</v>
      </c>
      <c r="N58" s="76"/>
      <c r="O58" s="172"/>
      <c r="P58" s="172"/>
      <c r="Q58" s="172"/>
      <c r="R58" s="172"/>
      <c r="S58" s="115"/>
    </row>
    <row r="59" spans="1:19" ht="39.75" customHeight="1" x14ac:dyDescent="0.2">
      <c r="A59" s="165"/>
      <c r="B59" s="167"/>
      <c r="C59" s="167"/>
      <c r="D59" s="164"/>
      <c r="E59" s="7" t="s">
        <v>250</v>
      </c>
      <c r="F59" s="85"/>
      <c r="G59" s="5" t="s">
        <v>197</v>
      </c>
      <c r="H59" s="33">
        <v>0.8</v>
      </c>
      <c r="I59" s="5" t="s">
        <v>154</v>
      </c>
      <c r="J59" s="5" t="s">
        <v>154</v>
      </c>
      <c r="K59" s="77"/>
      <c r="L59" s="5"/>
      <c r="M59" s="5"/>
      <c r="N59" s="79" t="s">
        <v>234</v>
      </c>
      <c r="O59" s="172"/>
      <c r="P59" s="172"/>
      <c r="Q59" s="172"/>
      <c r="R59" s="172"/>
      <c r="S59" s="115"/>
    </row>
    <row r="60" spans="1:19" ht="107.25" customHeight="1" x14ac:dyDescent="0.2">
      <c r="A60" s="165"/>
      <c r="B60" s="167"/>
      <c r="C60" s="63" t="s">
        <v>37</v>
      </c>
      <c r="D60" s="61" t="s">
        <v>54</v>
      </c>
      <c r="E60" s="7" t="s">
        <v>225</v>
      </c>
      <c r="F60" s="85"/>
      <c r="G60" s="7" t="s">
        <v>194</v>
      </c>
      <c r="H60" s="75" t="s">
        <v>194</v>
      </c>
      <c r="I60" s="7" t="s">
        <v>194</v>
      </c>
      <c r="J60" s="7" t="s">
        <v>194</v>
      </c>
      <c r="K60" s="77"/>
      <c r="L60" s="65"/>
      <c r="M60" s="73"/>
      <c r="N60" s="79" t="s">
        <v>234</v>
      </c>
      <c r="O60" s="172"/>
      <c r="P60" s="172"/>
      <c r="Q60" s="172"/>
      <c r="R60" s="172"/>
      <c r="S60" s="115"/>
    </row>
    <row r="61" spans="1:19" ht="90" x14ac:dyDescent="0.2">
      <c r="A61" s="165"/>
      <c r="B61" s="167"/>
      <c r="C61" s="19" t="s">
        <v>38</v>
      </c>
      <c r="D61" s="32" t="s">
        <v>55</v>
      </c>
      <c r="E61" s="5" t="s">
        <v>198</v>
      </c>
      <c r="F61" s="5"/>
      <c r="G61" s="5">
        <v>4400</v>
      </c>
      <c r="H61" s="33">
        <v>6400</v>
      </c>
      <c r="I61" s="5">
        <f>0.06*100</f>
        <v>6</v>
      </c>
      <c r="J61" s="5" t="s">
        <v>26</v>
      </c>
      <c r="K61" s="77"/>
      <c r="L61" s="5"/>
      <c r="M61" s="5"/>
      <c r="N61" s="79" t="s">
        <v>234</v>
      </c>
      <c r="O61" s="172" t="s">
        <v>102</v>
      </c>
      <c r="P61" s="12"/>
      <c r="Q61" s="12" t="s">
        <v>15</v>
      </c>
      <c r="R61" s="12" t="s">
        <v>71</v>
      </c>
      <c r="S61" s="115" t="s">
        <v>199</v>
      </c>
    </row>
    <row r="62" spans="1:19" ht="146.25" customHeight="1" x14ac:dyDescent="0.2">
      <c r="A62" s="165"/>
      <c r="B62" s="167"/>
      <c r="C62" s="19" t="s">
        <v>39</v>
      </c>
      <c r="D62" s="32" t="s">
        <v>50</v>
      </c>
      <c r="E62" s="5" t="s">
        <v>51</v>
      </c>
      <c r="F62" s="5"/>
      <c r="G62" s="5">
        <v>0</v>
      </c>
      <c r="H62" s="33">
        <v>60</v>
      </c>
      <c r="I62" s="5">
        <v>10</v>
      </c>
      <c r="J62" s="5" t="s">
        <v>53</v>
      </c>
      <c r="K62" s="77"/>
      <c r="L62" s="5"/>
      <c r="M62" s="5"/>
      <c r="N62" s="79" t="s">
        <v>234</v>
      </c>
      <c r="O62" s="172"/>
      <c r="P62" s="12" t="s">
        <v>16</v>
      </c>
      <c r="Q62" s="12" t="s">
        <v>15</v>
      </c>
      <c r="R62" s="12" t="s">
        <v>71</v>
      </c>
      <c r="S62" s="115" t="s">
        <v>52</v>
      </c>
    </row>
    <row r="63" spans="1:19" ht="90" x14ac:dyDescent="0.2">
      <c r="A63" s="165"/>
      <c r="B63" s="167"/>
      <c r="C63" s="19" t="s">
        <v>40</v>
      </c>
      <c r="D63" s="32" t="s">
        <v>127</v>
      </c>
      <c r="E63" s="33" t="s">
        <v>33</v>
      </c>
      <c r="F63" s="33"/>
      <c r="G63" s="5">
        <v>0</v>
      </c>
      <c r="H63" s="33">
        <v>600</v>
      </c>
      <c r="I63" s="5">
        <f>0.5*100</f>
        <v>50</v>
      </c>
      <c r="J63" s="31" t="s">
        <v>144</v>
      </c>
      <c r="K63" s="77"/>
      <c r="L63" s="66"/>
      <c r="M63" s="76"/>
      <c r="N63" s="79" t="s">
        <v>234</v>
      </c>
      <c r="O63" s="172"/>
      <c r="P63" s="12"/>
      <c r="Q63" s="12" t="s">
        <v>15</v>
      </c>
      <c r="R63" s="12" t="s">
        <v>71</v>
      </c>
      <c r="S63" s="115" t="s">
        <v>14</v>
      </c>
    </row>
    <row r="64" spans="1:19" ht="78" customHeight="1" x14ac:dyDescent="0.2">
      <c r="A64" s="165"/>
      <c r="B64" s="167"/>
      <c r="C64" s="167" t="s">
        <v>41</v>
      </c>
      <c r="D64" s="168" t="s">
        <v>43</v>
      </c>
      <c r="E64" s="34" t="s">
        <v>82</v>
      </c>
      <c r="F64" s="75"/>
      <c r="G64" s="33">
        <v>9.1999999999999993</v>
      </c>
      <c r="H64" s="33">
        <v>6.2</v>
      </c>
      <c r="I64" s="33">
        <v>0</v>
      </c>
      <c r="J64" s="31">
        <v>39446</v>
      </c>
      <c r="K64" s="77">
        <v>-20</v>
      </c>
      <c r="L64" s="66">
        <v>39812</v>
      </c>
      <c r="M64" s="76" t="s">
        <v>251</v>
      </c>
      <c r="N64" s="69" t="s">
        <v>256</v>
      </c>
      <c r="O64" s="172" t="s">
        <v>107</v>
      </c>
      <c r="P64" s="172" t="s">
        <v>119</v>
      </c>
      <c r="Q64" s="172" t="s">
        <v>95</v>
      </c>
      <c r="R64" s="172" t="s">
        <v>71</v>
      </c>
      <c r="S64" s="114" t="s">
        <v>200</v>
      </c>
    </row>
    <row r="65" spans="1:19" ht="71.25" customHeight="1" x14ac:dyDescent="0.2">
      <c r="A65" s="165"/>
      <c r="B65" s="167"/>
      <c r="C65" s="167"/>
      <c r="D65" s="168"/>
      <c r="E65" s="34" t="s">
        <v>83</v>
      </c>
      <c r="F65" s="75"/>
      <c r="G65" s="33">
        <v>5000</v>
      </c>
      <c r="H65" s="33">
        <v>18000</v>
      </c>
      <c r="I65" s="33">
        <f>0.689722222222222*100</f>
        <v>68.9722222222222</v>
      </c>
      <c r="J65" s="31">
        <v>39812</v>
      </c>
      <c r="K65" s="77">
        <v>75</v>
      </c>
      <c r="L65" s="66">
        <v>40024</v>
      </c>
      <c r="M65" s="76" t="s">
        <v>244</v>
      </c>
      <c r="N65" s="69" t="s">
        <v>236</v>
      </c>
      <c r="O65" s="172"/>
      <c r="P65" s="172"/>
      <c r="Q65" s="172"/>
      <c r="R65" s="172"/>
      <c r="S65" s="115" t="s">
        <v>201</v>
      </c>
    </row>
    <row r="66" spans="1:19" ht="95.45" customHeight="1" x14ac:dyDescent="0.2">
      <c r="A66" s="165"/>
      <c r="B66" s="167"/>
      <c r="C66" s="167"/>
      <c r="D66" s="168"/>
      <c r="E66" s="34" t="s">
        <v>81</v>
      </c>
      <c r="F66" s="75"/>
      <c r="G66" s="33">
        <v>67000</v>
      </c>
      <c r="H66" s="33">
        <v>537000</v>
      </c>
      <c r="I66" s="33">
        <f>324470/537000*100</f>
        <v>60.422718808193665</v>
      </c>
      <c r="J66" s="31">
        <v>39812</v>
      </c>
      <c r="K66" s="77">
        <v>55</v>
      </c>
      <c r="L66" s="66">
        <v>39812</v>
      </c>
      <c r="M66" s="76" t="s">
        <v>245</v>
      </c>
      <c r="N66" s="69" t="s">
        <v>237</v>
      </c>
      <c r="O66" s="172"/>
      <c r="P66" s="172"/>
      <c r="Q66" s="172"/>
      <c r="R66" s="172"/>
      <c r="S66" s="115" t="s">
        <v>201</v>
      </c>
    </row>
    <row r="67" spans="1:19" ht="76.5" customHeight="1" x14ac:dyDescent="0.2">
      <c r="A67" s="165" t="s">
        <v>169</v>
      </c>
      <c r="B67" s="166">
        <v>0.25</v>
      </c>
      <c r="C67" s="167" t="s">
        <v>117</v>
      </c>
      <c r="D67" s="170" t="s">
        <v>44</v>
      </c>
      <c r="E67" s="34" t="s">
        <v>97</v>
      </c>
      <c r="F67" s="75"/>
      <c r="G67" s="33">
        <v>5852956</v>
      </c>
      <c r="H67" s="33">
        <v>6652956</v>
      </c>
      <c r="I67" s="33">
        <v>77.53</v>
      </c>
      <c r="J67" s="31">
        <v>39781</v>
      </c>
      <c r="K67" s="77">
        <v>88</v>
      </c>
      <c r="L67" s="66">
        <v>40024</v>
      </c>
      <c r="M67" s="76" t="s">
        <v>244</v>
      </c>
      <c r="N67" s="69" t="s">
        <v>238</v>
      </c>
      <c r="O67" s="172" t="s">
        <v>98</v>
      </c>
      <c r="P67" s="172" t="s">
        <v>121</v>
      </c>
      <c r="Q67" s="172" t="s">
        <v>166</v>
      </c>
      <c r="R67" s="172" t="s">
        <v>165</v>
      </c>
      <c r="S67" s="114"/>
    </row>
    <row r="68" spans="1:19" ht="76.5" customHeight="1" x14ac:dyDescent="0.2">
      <c r="A68" s="165"/>
      <c r="B68" s="166"/>
      <c r="C68" s="167"/>
      <c r="D68" s="170"/>
      <c r="E68" s="34" t="s">
        <v>175</v>
      </c>
      <c r="F68" s="75"/>
      <c r="G68" s="33">
        <v>30</v>
      </c>
      <c r="H68" s="33">
        <v>34</v>
      </c>
      <c r="I68" s="33">
        <v>90.68</v>
      </c>
      <c r="J68" s="31">
        <v>39781</v>
      </c>
      <c r="K68" s="77">
        <v>92</v>
      </c>
      <c r="L68" s="69">
        <v>40024</v>
      </c>
      <c r="M68" s="76" t="s">
        <v>244</v>
      </c>
      <c r="N68" s="69" t="s">
        <v>238</v>
      </c>
      <c r="O68" s="172"/>
      <c r="P68" s="172"/>
      <c r="Q68" s="172"/>
      <c r="R68" s="172"/>
      <c r="S68" s="114"/>
    </row>
    <row r="69" spans="1:19" ht="57.75" customHeight="1" x14ac:dyDescent="0.2">
      <c r="A69" s="165"/>
      <c r="B69" s="166"/>
      <c r="C69" s="167"/>
      <c r="D69" s="170"/>
      <c r="E69" s="34" t="s">
        <v>173</v>
      </c>
      <c r="F69" s="75"/>
      <c r="G69" s="33">
        <v>6667837</v>
      </c>
      <c r="H69" s="33">
        <v>8766192</v>
      </c>
      <c r="I69" s="33">
        <v>67.944000000000003</v>
      </c>
      <c r="J69" s="31">
        <v>39812</v>
      </c>
      <c r="K69" s="77">
        <v>79</v>
      </c>
      <c r="L69" s="66">
        <v>39963</v>
      </c>
      <c r="M69" s="76" t="s">
        <v>244</v>
      </c>
      <c r="N69" s="69" t="s">
        <v>239</v>
      </c>
      <c r="O69" s="172"/>
      <c r="P69" s="172"/>
      <c r="Q69" s="172"/>
      <c r="R69" s="172"/>
      <c r="S69" s="114"/>
    </row>
    <row r="70" spans="1:19" ht="57" customHeight="1" x14ac:dyDescent="0.2">
      <c r="A70" s="165"/>
      <c r="B70" s="166"/>
      <c r="C70" s="167"/>
      <c r="D70" s="170"/>
      <c r="E70" s="9" t="s">
        <v>74</v>
      </c>
      <c r="F70" s="9"/>
      <c r="G70" s="10">
        <v>6054970</v>
      </c>
      <c r="H70" s="10">
        <v>7673147</v>
      </c>
      <c r="I70" s="10">
        <v>46.02</v>
      </c>
      <c r="J70" s="11">
        <v>39812</v>
      </c>
      <c r="K70" s="10">
        <v>64</v>
      </c>
      <c r="L70" s="82">
        <v>40055</v>
      </c>
      <c r="M70" s="82" t="s">
        <v>244</v>
      </c>
      <c r="N70" s="80" t="s">
        <v>240</v>
      </c>
      <c r="O70" s="172"/>
      <c r="P70" s="172"/>
      <c r="Q70" s="172"/>
      <c r="R70" s="172"/>
      <c r="S70" s="114"/>
    </row>
    <row r="71" spans="1:19" ht="110.25" customHeight="1" x14ac:dyDescent="0.2">
      <c r="A71" s="165"/>
      <c r="B71" s="166"/>
      <c r="C71" s="167" t="s">
        <v>182</v>
      </c>
      <c r="D71" s="164" t="s">
        <v>6</v>
      </c>
      <c r="E71" s="35" t="s">
        <v>252</v>
      </c>
      <c r="F71" s="35"/>
      <c r="G71" s="36">
        <v>0.16800000000000001</v>
      </c>
      <c r="H71" s="37">
        <v>0.75</v>
      </c>
      <c r="I71" s="35" t="s">
        <v>206</v>
      </c>
      <c r="J71" s="35" t="s">
        <v>207</v>
      </c>
      <c r="K71" s="35"/>
      <c r="L71" s="35"/>
      <c r="M71" s="35"/>
      <c r="N71" s="81" t="s">
        <v>234</v>
      </c>
      <c r="O71" s="172"/>
      <c r="P71" s="172"/>
      <c r="Q71" s="172"/>
      <c r="R71" s="172"/>
      <c r="S71" s="117" t="s">
        <v>9</v>
      </c>
    </row>
    <row r="72" spans="1:19" ht="60.75" customHeight="1" x14ac:dyDescent="0.2">
      <c r="A72" s="165"/>
      <c r="B72" s="166"/>
      <c r="C72" s="167"/>
      <c r="D72" s="164"/>
      <c r="E72" s="35" t="s">
        <v>253</v>
      </c>
      <c r="F72" s="35"/>
      <c r="G72" s="38">
        <v>4.2000000000000003E-2</v>
      </c>
      <c r="H72" s="37">
        <v>0.1</v>
      </c>
      <c r="I72" s="35" t="s">
        <v>208</v>
      </c>
      <c r="J72" s="35" t="s">
        <v>207</v>
      </c>
      <c r="K72" s="35"/>
      <c r="L72" s="35"/>
      <c r="M72" s="35"/>
      <c r="N72" s="81" t="s">
        <v>234</v>
      </c>
      <c r="O72" s="172"/>
      <c r="P72" s="172"/>
      <c r="Q72" s="172"/>
      <c r="R72" s="172"/>
      <c r="S72" s="117" t="s">
        <v>11</v>
      </c>
    </row>
    <row r="73" spans="1:19" ht="74.25" customHeight="1" x14ac:dyDescent="0.2">
      <c r="A73" s="165"/>
      <c r="B73" s="166"/>
      <c r="C73" s="167"/>
      <c r="D73" s="164"/>
      <c r="E73" s="35" t="s">
        <v>212</v>
      </c>
      <c r="F73" s="35"/>
      <c r="G73" s="38">
        <v>0.76500000000000001</v>
      </c>
      <c r="H73" s="37">
        <v>1</v>
      </c>
      <c r="I73" s="37">
        <v>1</v>
      </c>
      <c r="J73" s="35" t="s">
        <v>207</v>
      </c>
      <c r="K73" s="35"/>
      <c r="L73" s="35"/>
      <c r="M73" s="35"/>
      <c r="N73" s="81" t="s">
        <v>234</v>
      </c>
      <c r="O73" s="172"/>
      <c r="P73" s="172"/>
      <c r="Q73" s="172"/>
      <c r="R73" s="172"/>
      <c r="S73" s="117" t="s">
        <v>12</v>
      </c>
    </row>
    <row r="74" spans="1:19" ht="105.75" customHeight="1" x14ac:dyDescent="0.2">
      <c r="A74" s="165"/>
      <c r="B74" s="166"/>
      <c r="C74" s="167"/>
      <c r="D74" s="164"/>
      <c r="E74" s="35" t="s">
        <v>213</v>
      </c>
      <c r="F74" s="35"/>
      <c r="G74" s="38">
        <v>0.66900000000000004</v>
      </c>
      <c r="H74" s="37">
        <v>0.2</v>
      </c>
      <c r="I74" s="35" t="s">
        <v>209</v>
      </c>
      <c r="J74" s="35" t="s">
        <v>207</v>
      </c>
      <c r="K74" s="35"/>
      <c r="L74" s="35"/>
      <c r="M74" s="35"/>
      <c r="N74" s="81" t="s">
        <v>234</v>
      </c>
      <c r="O74" s="172"/>
      <c r="P74" s="172"/>
      <c r="Q74" s="172"/>
      <c r="R74" s="172"/>
      <c r="S74" s="117" t="s">
        <v>13</v>
      </c>
    </row>
    <row r="75" spans="1:19" ht="87.75" customHeight="1" x14ac:dyDescent="0.2">
      <c r="A75" s="165"/>
      <c r="B75" s="166"/>
      <c r="C75" s="167"/>
      <c r="D75" s="164"/>
      <c r="E75" s="35" t="s">
        <v>214</v>
      </c>
      <c r="F75" s="35"/>
      <c r="G75" s="37">
        <v>1</v>
      </c>
      <c r="H75" s="37">
        <v>1</v>
      </c>
      <c r="I75" s="35" t="s">
        <v>209</v>
      </c>
      <c r="J75" s="35" t="s">
        <v>207</v>
      </c>
      <c r="K75" s="35"/>
      <c r="L75" s="35"/>
      <c r="M75" s="35"/>
      <c r="N75" s="81" t="s">
        <v>234</v>
      </c>
      <c r="O75" s="172"/>
      <c r="P75" s="172"/>
      <c r="Q75" s="172"/>
      <c r="R75" s="172"/>
      <c r="S75" s="114"/>
    </row>
    <row r="76" spans="1:19" ht="144.6" customHeight="1" x14ac:dyDescent="0.2">
      <c r="A76" s="165"/>
      <c r="B76" s="166"/>
      <c r="C76" s="63" t="s">
        <v>183</v>
      </c>
      <c r="D76" s="62" t="s">
        <v>29</v>
      </c>
      <c r="E76" s="35" t="s">
        <v>177</v>
      </c>
      <c r="F76" s="35"/>
      <c r="G76" s="35" t="s">
        <v>10</v>
      </c>
      <c r="H76" s="64">
        <v>300000</v>
      </c>
      <c r="I76" s="35" t="s">
        <v>53</v>
      </c>
      <c r="J76" s="35" t="s">
        <v>53</v>
      </c>
      <c r="K76" s="35"/>
      <c r="L76" s="35"/>
      <c r="M76" s="35"/>
      <c r="N76" s="35" t="s">
        <v>266</v>
      </c>
      <c r="O76" s="172"/>
      <c r="P76" s="172"/>
      <c r="Q76" s="172"/>
      <c r="R76" s="172"/>
      <c r="S76" s="114"/>
    </row>
    <row r="77" spans="1:19" ht="51" customHeight="1" x14ac:dyDescent="0.2">
      <c r="A77" s="165"/>
      <c r="B77" s="166"/>
      <c r="C77" s="174" t="s">
        <v>66</v>
      </c>
      <c r="D77" s="175" t="s">
        <v>176</v>
      </c>
      <c r="E77" s="34" t="s">
        <v>67</v>
      </c>
      <c r="F77" s="75" t="s">
        <v>259</v>
      </c>
      <c r="G77" s="33">
        <v>26</v>
      </c>
      <c r="H77" s="33">
        <v>30</v>
      </c>
      <c r="I77" s="33">
        <v>100</v>
      </c>
      <c r="J77" s="31">
        <v>39781</v>
      </c>
      <c r="K77" s="77">
        <v>67</v>
      </c>
      <c r="L77" s="66">
        <v>40024</v>
      </c>
      <c r="M77" s="76" t="s">
        <v>244</v>
      </c>
      <c r="N77" s="69" t="s">
        <v>233</v>
      </c>
      <c r="O77" s="172"/>
      <c r="P77" s="172"/>
      <c r="Q77" s="172"/>
      <c r="R77" s="172"/>
      <c r="S77" s="114"/>
    </row>
    <row r="78" spans="1:19" ht="50.25" customHeight="1" x14ac:dyDescent="0.2">
      <c r="A78" s="165"/>
      <c r="B78" s="166"/>
      <c r="C78" s="174"/>
      <c r="D78" s="175"/>
      <c r="E78" s="35" t="s">
        <v>226</v>
      </c>
      <c r="F78" s="35"/>
      <c r="G78" s="35" t="s">
        <v>53</v>
      </c>
      <c r="H78" s="64">
        <v>30000</v>
      </c>
      <c r="I78" s="35" t="s">
        <v>53</v>
      </c>
      <c r="J78" s="35" t="s">
        <v>53</v>
      </c>
      <c r="K78" s="35"/>
      <c r="L78" s="35"/>
      <c r="M78" s="35"/>
      <c r="N78" s="35" t="s">
        <v>266</v>
      </c>
      <c r="O78" s="172"/>
      <c r="P78" s="172"/>
      <c r="Q78" s="172"/>
      <c r="R78" s="172"/>
      <c r="S78" s="114"/>
    </row>
    <row r="79" spans="1:19" ht="97.5" customHeight="1" x14ac:dyDescent="0.2">
      <c r="A79" s="165"/>
      <c r="B79" s="166"/>
      <c r="C79" s="174"/>
      <c r="D79" s="175"/>
      <c r="E79" s="34" t="s">
        <v>86</v>
      </c>
      <c r="F79" s="75" t="s">
        <v>259</v>
      </c>
      <c r="G79" s="33">
        <v>896404</v>
      </c>
      <c r="H79" s="33">
        <v>1042361</v>
      </c>
      <c r="I79" s="33">
        <v>89.89</v>
      </c>
      <c r="J79" s="31">
        <v>39812</v>
      </c>
      <c r="K79" s="77">
        <v>90</v>
      </c>
      <c r="L79" s="66">
        <v>39812</v>
      </c>
      <c r="M79" s="76" t="s">
        <v>251</v>
      </c>
      <c r="N79" s="69" t="s">
        <v>241</v>
      </c>
      <c r="O79" s="172"/>
      <c r="P79" s="172"/>
      <c r="Q79" s="172"/>
      <c r="R79" s="172"/>
      <c r="S79" s="114"/>
    </row>
    <row r="80" spans="1:19" ht="60.75" customHeight="1" x14ac:dyDescent="0.2">
      <c r="A80" s="165"/>
      <c r="B80" s="166"/>
      <c r="C80" s="19" t="s">
        <v>65</v>
      </c>
      <c r="D80" s="20" t="s">
        <v>30</v>
      </c>
      <c r="E80" s="34" t="s">
        <v>68</v>
      </c>
      <c r="F80" s="75"/>
      <c r="G80" s="33">
        <v>7.16</v>
      </c>
      <c r="H80" s="33">
        <v>4.2</v>
      </c>
      <c r="I80" s="33">
        <v>22.3</v>
      </c>
      <c r="J80" s="31">
        <v>39812</v>
      </c>
      <c r="K80" s="77">
        <v>22</v>
      </c>
      <c r="L80" s="66">
        <v>39812</v>
      </c>
      <c r="M80" s="76" t="s">
        <v>251</v>
      </c>
      <c r="N80" s="76" t="s">
        <v>257</v>
      </c>
      <c r="O80" s="172"/>
      <c r="P80" s="172"/>
      <c r="Q80" s="172"/>
      <c r="R80" s="172"/>
      <c r="S80" s="114"/>
    </row>
    <row r="81" spans="1:19" ht="54.75" customHeight="1" x14ac:dyDescent="0.2">
      <c r="A81" s="165"/>
      <c r="B81" s="166"/>
      <c r="C81" s="167" t="s">
        <v>147</v>
      </c>
      <c r="D81" s="170" t="s">
        <v>59</v>
      </c>
      <c r="E81" s="34" t="s">
        <v>89</v>
      </c>
      <c r="F81" s="75"/>
      <c r="G81" s="33">
        <v>30</v>
      </c>
      <c r="H81" s="33">
        <v>40</v>
      </c>
      <c r="I81" s="33">
        <v>0</v>
      </c>
      <c r="J81" s="31">
        <v>39446</v>
      </c>
      <c r="K81" s="77">
        <v>-28</v>
      </c>
      <c r="L81" s="66">
        <v>39812</v>
      </c>
      <c r="M81" s="76" t="s">
        <v>251</v>
      </c>
      <c r="N81" s="69" t="s">
        <v>241</v>
      </c>
      <c r="O81" s="172"/>
      <c r="P81" s="172"/>
      <c r="Q81" s="172"/>
      <c r="R81" s="172"/>
      <c r="S81" s="114"/>
    </row>
    <row r="82" spans="1:19" ht="46.5" customHeight="1" x14ac:dyDescent="0.2">
      <c r="A82" s="165"/>
      <c r="B82" s="166"/>
      <c r="C82" s="167"/>
      <c r="D82" s="170"/>
      <c r="E82" s="39" t="s">
        <v>146</v>
      </c>
      <c r="F82" s="39"/>
      <c r="G82" s="40">
        <v>97495</v>
      </c>
      <c r="H82" s="112">
        <v>416511</v>
      </c>
      <c r="I82" s="40">
        <v>49.07</v>
      </c>
      <c r="J82" s="41">
        <v>39781</v>
      </c>
      <c r="K82" s="40">
        <v>66</v>
      </c>
      <c r="L82" s="41">
        <v>40024</v>
      </c>
      <c r="M82" s="41" t="s">
        <v>244</v>
      </c>
      <c r="N82" s="41" t="s">
        <v>238</v>
      </c>
      <c r="O82" s="172"/>
      <c r="P82" s="172"/>
      <c r="Q82" s="172"/>
      <c r="R82" s="172"/>
      <c r="S82" s="114"/>
    </row>
    <row r="83" spans="1:19" ht="110.85" customHeight="1" x14ac:dyDescent="0.2">
      <c r="A83" s="165" t="s">
        <v>170</v>
      </c>
      <c r="B83" s="166">
        <v>0.15</v>
      </c>
      <c r="C83" s="167" t="s">
        <v>125</v>
      </c>
      <c r="D83" s="170" t="s">
        <v>56</v>
      </c>
      <c r="E83" s="7" t="s">
        <v>79</v>
      </c>
      <c r="F83" s="85"/>
      <c r="G83" s="7">
        <v>0</v>
      </c>
      <c r="H83" s="75">
        <v>1200</v>
      </c>
      <c r="I83" s="7">
        <v>100</v>
      </c>
      <c r="J83" s="6">
        <v>39812</v>
      </c>
      <c r="K83" s="77">
        <v>190</v>
      </c>
      <c r="L83" s="67">
        <v>40085</v>
      </c>
      <c r="M83" s="74" t="s">
        <v>244</v>
      </c>
      <c r="N83" s="69" t="s">
        <v>241</v>
      </c>
      <c r="O83" s="173" t="s">
        <v>49</v>
      </c>
      <c r="P83" s="172" t="s">
        <v>121</v>
      </c>
      <c r="Q83" s="172" t="s">
        <v>166</v>
      </c>
      <c r="R83" s="172" t="s">
        <v>165</v>
      </c>
      <c r="S83" s="114"/>
    </row>
    <row r="84" spans="1:19" ht="78.75" customHeight="1" x14ac:dyDescent="0.2">
      <c r="A84" s="165"/>
      <c r="B84" s="166"/>
      <c r="C84" s="167"/>
      <c r="D84" s="170"/>
      <c r="E84" s="7" t="s">
        <v>77</v>
      </c>
      <c r="F84" s="85"/>
      <c r="G84" s="5" t="s">
        <v>90</v>
      </c>
      <c r="H84" s="75">
        <v>0</v>
      </c>
      <c r="I84" s="5" t="s">
        <v>90</v>
      </c>
      <c r="J84" s="6">
        <v>39812</v>
      </c>
      <c r="K84" s="77"/>
      <c r="L84" s="70">
        <v>40085</v>
      </c>
      <c r="M84" s="74" t="s">
        <v>244</v>
      </c>
      <c r="N84" s="80" t="s">
        <v>235</v>
      </c>
      <c r="O84" s="173"/>
      <c r="P84" s="172"/>
      <c r="Q84" s="172"/>
      <c r="R84" s="172"/>
      <c r="S84" s="114"/>
    </row>
    <row r="85" spans="1:19" ht="59.45" customHeight="1" x14ac:dyDescent="0.2">
      <c r="A85" s="165"/>
      <c r="B85" s="167"/>
      <c r="C85" s="167" t="s">
        <v>70</v>
      </c>
      <c r="D85" s="170" t="s">
        <v>31</v>
      </c>
      <c r="E85" s="7" t="s">
        <v>96</v>
      </c>
      <c r="F85" s="85"/>
      <c r="G85" s="7">
        <v>339</v>
      </c>
      <c r="H85" s="75">
        <v>723</v>
      </c>
      <c r="I85" s="7">
        <v>32.03</v>
      </c>
      <c r="J85" s="31">
        <v>39812</v>
      </c>
      <c r="K85" s="77">
        <v>54</v>
      </c>
      <c r="L85" s="70">
        <v>40085</v>
      </c>
      <c r="M85" s="74" t="s">
        <v>244</v>
      </c>
      <c r="N85" s="69" t="s">
        <v>241</v>
      </c>
      <c r="O85" s="173"/>
      <c r="P85" s="172"/>
      <c r="Q85" s="172"/>
      <c r="R85" s="172"/>
      <c r="S85" s="114"/>
    </row>
    <row r="86" spans="1:19" ht="54.75" customHeight="1" x14ac:dyDescent="0.2">
      <c r="A86" s="165"/>
      <c r="B86" s="167"/>
      <c r="C86" s="167"/>
      <c r="D86" s="170"/>
      <c r="E86" s="7" t="s">
        <v>78</v>
      </c>
      <c r="F86" s="85"/>
      <c r="G86" s="7">
        <v>2</v>
      </c>
      <c r="H86" s="75">
        <v>4.2699999999999996</v>
      </c>
      <c r="I86" s="7">
        <v>68.849999999999994</v>
      </c>
      <c r="J86" s="31">
        <v>39812</v>
      </c>
      <c r="K86" s="77">
        <v>84</v>
      </c>
      <c r="L86" s="70">
        <v>40085</v>
      </c>
      <c r="M86" s="74" t="s">
        <v>244</v>
      </c>
      <c r="N86" s="69" t="s">
        <v>241</v>
      </c>
      <c r="O86" s="173"/>
      <c r="P86" s="172"/>
      <c r="Q86" s="172"/>
      <c r="R86" s="172"/>
      <c r="S86" s="114"/>
    </row>
    <row r="87" spans="1:19" ht="99" customHeight="1" x14ac:dyDescent="0.2">
      <c r="A87" s="165"/>
      <c r="B87" s="167"/>
      <c r="C87" s="71" t="s">
        <v>120</v>
      </c>
      <c r="D87" s="72" t="s">
        <v>69</v>
      </c>
      <c r="E87" s="75" t="s">
        <v>58</v>
      </c>
      <c r="F87" s="75"/>
      <c r="G87" s="75" t="s">
        <v>53</v>
      </c>
      <c r="H87" s="75">
        <v>400</v>
      </c>
      <c r="I87" s="75">
        <f>+(3190+45)/H87*100</f>
        <v>808.75</v>
      </c>
      <c r="J87" s="76">
        <v>39526</v>
      </c>
      <c r="K87" s="77"/>
      <c r="L87" s="66"/>
      <c r="M87" s="76"/>
      <c r="N87" s="81" t="s">
        <v>234</v>
      </c>
      <c r="O87" s="173"/>
      <c r="P87" s="172"/>
      <c r="Q87" s="172"/>
      <c r="R87" s="172"/>
      <c r="S87" s="118" t="s">
        <v>202</v>
      </c>
    </row>
    <row r="88" spans="1:19" ht="119.25" customHeight="1" x14ac:dyDescent="0.2">
      <c r="A88" s="165" t="s">
        <v>171</v>
      </c>
      <c r="B88" s="166">
        <v>0.15</v>
      </c>
      <c r="C88" s="167" t="s">
        <v>126</v>
      </c>
      <c r="D88" s="170" t="s">
        <v>32</v>
      </c>
      <c r="E88" s="42" t="s">
        <v>223</v>
      </c>
      <c r="F88" s="42"/>
      <c r="G88" s="43">
        <v>19049000000000</v>
      </c>
      <c r="H88" s="43">
        <v>22347000000000</v>
      </c>
      <c r="I88" s="44" t="s">
        <v>152</v>
      </c>
      <c r="J88" s="44" t="s">
        <v>152</v>
      </c>
      <c r="K88" s="44"/>
      <c r="L88" s="44"/>
      <c r="M88" s="44"/>
      <c r="N88" s="81" t="s">
        <v>234</v>
      </c>
      <c r="O88" s="172" t="s">
        <v>102</v>
      </c>
      <c r="P88" s="12" t="s">
        <v>25</v>
      </c>
      <c r="Q88" s="12" t="s">
        <v>24</v>
      </c>
      <c r="R88" s="12" t="s">
        <v>21</v>
      </c>
      <c r="S88" s="118" t="s">
        <v>162</v>
      </c>
    </row>
    <row r="89" spans="1:19" ht="76.150000000000006" customHeight="1" x14ac:dyDescent="0.2">
      <c r="A89" s="165"/>
      <c r="B89" s="166"/>
      <c r="C89" s="167"/>
      <c r="D89" s="170"/>
      <c r="E89" s="42" t="s">
        <v>160</v>
      </c>
      <c r="F89" s="42"/>
      <c r="G89" s="43" t="s">
        <v>224</v>
      </c>
      <c r="H89" s="43">
        <v>3305582000000</v>
      </c>
      <c r="I89" s="44" t="s">
        <v>152</v>
      </c>
      <c r="J89" s="44" t="s">
        <v>152</v>
      </c>
      <c r="K89" s="44"/>
      <c r="L89" s="44"/>
      <c r="M89" s="44"/>
      <c r="N89" s="81" t="s">
        <v>234</v>
      </c>
      <c r="O89" s="172"/>
      <c r="P89" s="12" t="s">
        <v>25</v>
      </c>
      <c r="Q89" s="12" t="s">
        <v>24</v>
      </c>
      <c r="R89" s="12" t="s">
        <v>21</v>
      </c>
      <c r="S89" s="118" t="s">
        <v>161</v>
      </c>
    </row>
    <row r="90" spans="1:19" ht="88.9" customHeight="1" x14ac:dyDescent="0.2">
      <c r="A90" s="165"/>
      <c r="B90" s="166"/>
      <c r="C90" s="92" t="s">
        <v>149</v>
      </c>
      <c r="D90" s="93" t="s">
        <v>34</v>
      </c>
      <c r="E90" s="94" t="s">
        <v>72</v>
      </c>
      <c r="F90" s="85" t="s">
        <v>259</v>
      </c>
      <c r="G90" s="94">
        <v>9</v>
      </c>
      <c r="H90" s="75">
        <v>32</v>
      </c>
      <c r="I90" s="94">
        <v>43</v>
      </c>
      <c r="J90" s="95">
        <v>39812</v>
      </c>
      <c r="K90" s="100">
        <v>43</v>
      </c>
      <c r="L90" s="101">
        <v>40177</v>
      </c>
      <c r="M90" s="97" t="s">
        <v>245</v>
      </c>
      <c r="N90" s="96" t="s">
        <v>265</v>
      </c>
      <c r="O90" s="172"/>
      <c r="P90" s="91" t="s">
        <v>119</v>
      </c>
      <c r="Q90" s="91" t="s">
        <v>95</v>
      </c>
      <c r="R90" s="91" t="s">
        <v>71</v>
      </c>
      <c r="S90" s="119"/>
    </row>
    <row r="91" spans="1:19" ht="87" customHeight="1" x14ac:dyDescent="0.2">
      <c r="A91" s="165"/>
      <c r="B91" s="167"/>
      <c r="C91" s="167" t="s">
        <v>150</v>
      </c>
      <c r="D91" s="164" t="s">
        <v>174</v>
      </c>
      <c r="E91" s="42" t="s">
        <v>254</v>
      </c>
      <c r="F91" s="42"/>
      <c r="G91" s="42">
        <v>2</v>
      </c>
      <c r="H91" s="113">
        <v>5</v>
      </c>
      <c r="I91" s="45">
        <v>0.4</v>
      </c>
      <c r="J91" s="46">
        <v>39812</v>
      </c>
      <c r="K91" s="46"/>
      <c r="L91" s="46"/>
      <c r="M91" s="46"/>
      <c r="N91" s="78" t="s">
        <v>242</v>
      </c>
      <c r="O91" s="172"/>
      <c r="P91" s="172" t="s">
        <v>23</v>
      </c>
      <c r="Q91" s="172" t="s">
        <v>22</v>
      </c>
      <c r="R91" s="172" t="s">
        <v>21</v>
      </c>
      <c r="S91" s="114"/>
    </row>
    <row r="92" spans="1:19" ht="71.25" customHeight="1" x14ac:dyDescent="0.2">
      <c r="A92" s="165"/>
      <c r="B92" s="167"/>
      <c r="C92" s="167"/>
      <c r="D92" s="164"/>
      <c r="E92" s="42" t="s">
        <v>27</v>
      </c>
      <c r="F92" s="42"/>
      <c r="G92" s="42">
        <v>1</v>
      </c>
      <c r="H92" s="113">
        <v>3</v>
      </c>
      <c r="I92" s="45">
        <v>0.33</v>
      </c>
      <c r="J92" s="46">
        <v>39812</v>
      </c>
      <c r="K92" s="45">
        <v>0.33</v>
      </c>
      <c r="L92" s="46">
        <v>40085</v>
      </c>
      <c r="M92" s="46" t="s">
        <v>251</v>
      </c>
      <c r="N92" s="46" t="s">
        <v>264</v>
      </c>
      <c r="O92" s="172"/>
      <c r="P92" s="172"/>
      <c r="Q92" s="172"/>
      <c r="R92" s="172"/>
      <c r="S92" s="114"/>
    </row>
    <row r="93" spans="1:19" ht="132.75" customHeight="1" x14ac:dyDescent="0.2">
      <c r="A93" s="165"/>
      <c r="B93" s="167"/>
      <c r="C93" s="167" t="s">
        <v>151</v>
      </c>
      <c r="D93" s="169" t="s">
        <v>205</v>
      </c>
      <c r="E93" s="7" t="s">
        <v>203</v>
      </c>
      <c r="F93" s="85"/>
      <c r="G93" s="7">
        <v>1</v>
      </c>
      <c r="H93" s="75">
        <v>34</v>
      </c>
      <c r="I93" s="47">
        <v>0</v>
      </c>
      <c r="J93" s="48">
        <v>39537</v>
      </c>
      <c r="K93" s="48"/>
      <c r="L93" s="48"/>
      <c r="M93" s="48"/>
      <c r="N93" s="78" t="s">
        <v>242</v>
      </c>
      <c r="O93" s="172"/>
      <c r="P93" s="172"/>
      <c r="Q93" s="172"/>
      <c r="R93" s="172"/>
      <c r="S93" s="120" t="s">
        <v>204</v>
      </c>
    </row>
    <row r="94" spans="1:19" ht="120.75" customHeight="1" x14ac:dyDescent="0.2">
      <c r="A94" s="165"/>
      <c r="B94" s="167"/>
      <c r="C94" s="167"/>
      <c r="D94" s="169"/>
      <c r="E94" s="35" t="s">
        <v>210</v>
      </c>
      <c r="F94" s="35"/>
      <c r="G94" s="38">
        <v>0.38400000000000001</v>
      </c>
      <c r="H94" s="38">
        <v>0.68500000000000005</v>
      </c>
      <c r="I94" s="35" t="s">
        <v>211</v>
      </c>
      <c r="J94" s="98">
        <v>39871</v>
      </c>
      <c r="K94" s="35"/>
      <c r="L94" s="35"/>
      <c r="M94" s="35"/>
      <c r="N94" s="78" t="s">
        <v>242</v>
      </c>
      <c r="O94" s="172"/>
      <c r="P94" s="172"/>
      <c r="Q94" s="172"/>
      <c r="R94" s="172"/>
      <c r="S94" s="120" t="s">
        <v>8</v>
      </c>
    </row>
    <row r="96" spans="1:19" x14ac:dyDescent="0.2">
      <c r="E96" s="52"/>
      <c r="F96" s="52"/>
      <c r="G96" s="52"/>
      <c r="H96" s="52"/>
    </row>
    <row r="97" spans="1:19" ht="33" customHeight="1" x14ac:dyDescent="0.2">
      <c r="A97" s="54" t="s">
        <v>57</v>
      </c>
      <c r="C97" s="55"/>
      <c r="E97" s="52"/>
      <c r="F97" s="52"/>
      <c r="G97" s="52"/>
      <c r="H97" s="52"/>
    </row>
    <row r="98" spans="1:19" ht="12.75" customHeight="1" x14ac:dyDescent="0.2">
      <c r="A98" s="162" t="s">
        <v>139</v>
      </c>
      <c r="B98" s="157" t="s">
        <v>28</v>
      </c>
      <c r="C98" s="158"/>
      <c r="D98" s="158"/>
      <c r="E98" s="52"/>
      <c r="F98" s="52"/>
      <c r="G98" s="52"/>
      <c r="H98" s="52"/>
    </row>
    <row r="99" spans="1:19" x14ac:dyDescent="0.2">
      <c r="A99" s="163"/>
      <c r="B99" s="157"/>
      <c r="C99" s="158"/>
      <c r="D99" s="158"/>
      <c r="E99" s="52"/>
      <c r="F99" s="52"/>
      <c r="G99" s="52"/>
      <c r="H99" s="52"/>
    </row>
    <row r="100" spans="1:19" x14ac:dyDescent="0.2">
      <c r="A100" s="56" t="s">
        <v>140</v>
      </c>
      <c r="B100" s="157"/>
      <c r="C100" s="158"/>
      <c r="D100" s="158"/>
      <c r="E100" s="52"/>
      <c r="F100" s="52"/>
      <c r="G100" s="52"/>
      <c r="H100" s="52"/>
    </row>
    <row r="101" spans="1:19" x14ac:dyDescent="0.2">
      <c r="A101" s="57" t="s">
        <v>141</v>
      </c>
      <c r="B101" s="157"/>
      <c r="C101" s="158"/>
      <c r="D101" s="158"/>
    </row>
    <row r="102" spans="1:19" x14ac:dyDescent="0.2">
      <c r="A102" s="59" t="s">
        <v>91</v>
      </c>
      <c r="B102" s="157"/>
      <c r="C102" s="158"/>
      <c r="D102" s="158"/>
    </row>
    <row r="103" spans="1:19" ht="33.950000000000003" customHeight="1" x14ac:dyDescent="0.2">
      <c r="A103" s="60" t="s">
        <v>92</v>
      </c>
      <c r="B103" s="157"/>
      <c r="C103" s="158"/>
      <c r="D103" s="158"/>
    </row>
    <row r="104" spans="1:19" ht="158.25" customHeight="1" x14ac:dyDescent="0.2">
      <c r="A104" s="157" t="s">
        <v>122</v>
      </c>
      <c r="B104" s="158"/>
      <c r="C104" s="158"/>
      <c r="D104" s="158"/>
    </row>
    <row r="105" spans="1:19" ht="81" customHeight="1" x14ac:dyDescent="0.2">
      <c r="A105" s="157" t="s">
        <v>42</v>
      </c>
      <c r="B105" s="158"/>
      <c r="C105" s="158"/>
      <c r="D105" s="158"/>
    </row>
    <row r="106" spans="1:19" ht="45.75" customHeight="1" x14ac:dyDescent="0.2">
      <c r="A106" s="155" t="s">
        <v>2</v>
      </c>
      <c r="B106" s="156"/>
      <c r="C106" s="156"/>
      <c r="D106" s="156"/>
    </row>
    <row r="107" spans="1:19" ht="45.75" customHeight="1" x14ac:dyDescent="0.2">
      <c r="A107" s="155" t="s">
        <v>3</v>
      </c>
      <c r="B107" s="156"/>
      <c r="C107" s="156"/>
      <c r="D107" s="156"/>
    </row>
    <row r="108" spans="1:19" ht="45.75" customHeight="1" x14ac:dyDescent="0.2">
      <c r="A108" s="155" t="s">
        <v>4</v>
      </c>
      <c r="B108" s="156"/>
      <c r="C108" s="156"/>
      <c r="D108" s="156"/>
    </row>
    <row r="109" spans="1:19" ht="45.75" customHeight="1" x14ac:dyDescent="0.2">
      <c r="A109" s="155" t="s">
        <v>5</v>
      </c>
      <c r="B109" s="156"/>
      <c r="C109" s="156"/>
      <c r="D109" s="156"/>
    </row>
    <row r="110" spans="1:19" s="58" customFormat="1" ht="45.75" customHeight="1" x14ac:dyDescent="0.2">
      <c r="A110" s="155" t="s">
        <v>0</v>
      </c>
      <c r="B110" s="156"/>
      <c r="C110" s="156"/>
      <c r="D110" s="156"/>
      <c r="I110" s="49"/>
      <c r="J110" s="49"/>
      <c r="K110" s="49"/>
      <c r="L110" s="49"/>
      <c r="M110" s="49"/>
      <c r="N110" s="49"/>
      <c r="O110" s="49"/>
      <c r="P110" s="49"/>
      <c r="Q110" s="49"/>
      <c r="R110" s="49"/>
      <c r="S110" s="53"/>
    </row>
    <row r="111" spans="1:19" s="58" customFormat="1" ht="45.75" customHeight="1" x14ac:dyDescent="0.2">
      <c r="A111" s="155" t="s">
        <v>1</v>
      </c>
      <c r="B111" s="156"/>
      <c r="C111" s="156"/>
      <c r="D111" s="156"/>
      <c r="I111" s="49"/>
      <c r="J111" s="49"/>
      <c r="K111" s="49"/>
      <c r="L111" s="49"/>
      <c r="M111" s="49"/>
      <c r="N111" s="49"/>
      <c r="O111" s="49"/>
      <c r="P111" s="49"/>
      <c r="Q111" s="49"/>
      <c r="R111" s="49"/>
      <c r="S111" s="53"/>
    </row>
    <row r="112" spans="1:19" s="58" customFormat="1" ht="139.5" hidden="1" customHeight="1" x14ac:dyDescent="0.2">
      <c r="A112" s="157" t="s">
        <v>7</v>
      </c>
      <c r="B112" s="158"/>
      <c r="C112" s="158"/>
      <c r="D112" s="158"/>
      <c r="I112" s="49"/>
      <c r="J112" s="49"/>
      <c r="K112" s="49"/>
      <c r="L112" s="49"/>
      <c r="M112" s="49"/>
      <c r="N112" s="49"/>
      <c r="O112" s="49"/>
      <c r="P112" s="49"/>
      <c r="Q112" s="49"/>
      <c r="R112" s="49"/>
      <c r="S112" s="53"/>
    </row>
  </sheetData>
  <mergeCells count="120">
    <mergeCell ref="R1:S2"/>
    <mergeCell ref="R3:S4"/>
    <mergeCell ref="D37:D43"/>
    <mergeCell ref="Q28:Q30"/>
    <mergeCell ref="R28:R30"/>
    <mergeCell ref="O11:O15"/>
    <mergeCell ref="P11:P15"/>
    <mergeCell ref="Q11:Q15"/>
    <mergeCell ref="R11:R15"/>
    <mergeCell ref="R5:S6"/>
    <mergeCell ref="R7:S8"/>
    <mergeCell ref="O28:O30"/>
    <mergeCell ref="P28:P30"/>
    <mergeCell ref="A1:Q8"/>
    <mergeCell ref="A9:S9"/>
    <mergeCell ref="C15:C16"/>
    <mergeCell ref="D15:D16"/>
    <mergeCell ref="O17:O25"/>
    <mergeCell ref="P17:P25"/>
    <mergeCell ref="Q17:Q25"/>
    <mergeCell ref="R17:R25"/>
    <mergeCell ref="C11:C14"/>
    <mergeCell ref="D11:D14"/>
    <mergeCell ref="C17:C25"/>
    <mergeCell ref="D17:D25"/>
    <mergeCell ref="C27:C30"/>
    <mergeCell ref="A67:A82"/>
    <mergeCell ref="B67:B82"/>
    <mergeCell ref="C67:C70"/>
    <mergeCell ref="D67:D70"/>
    <mergeCell ref="O67:O82"/>
    <mergeCell ref="P67:P82"/>
    <mergeCell ref="D64:D66"/>
    <mergeCell ref="O64:O66"/>
    <mergeCell ref="P64:P66"/>
    <mergeCell ref="A53:A66"/>
    <mergeCell ref="B53:B66"/>
    <mergeCell ref="C53:C55"/>
    <mergeCell ref="D53:D55"/>
    <mergeCell ref="P53:P60"/>
    <mergeCell ref="C56:C59"/>
    <mergeCell ref="D56:D59"/>
    <mergeCell ref="O61:O63"/>
    <mergeCell ref="C64:C66"/>
    <mergeCell ref="O48:O60"/>
    <mergeCell ref="P48:P52"/>
    <mergeCell ref="A11:A52"/>
    <mergeCell ref="B11:B52"/>
    <mergeCell ref="C31:C36"/>
    <mergeCell ref="C37:C43"/>
    <mergeCell ref="A112:D112"/>
    <mergeCell ref="D28:D30"/>
    <mergeCell ref="D31:D36"/>
    <mergeCell ref="A98:A99"/>
    <mergeCell ref="B98:D103"/>
    <mergeCell ref="A104:D104"/>
    <mergeCell ref="A105:D105"/>
    <mergeCell ref="A106:D106"/>
    <mergeCell ref="A107:D107"/>
    <mergeCell ref="C91:C92"/>
    <mergeCell ref="D91:D92"/>
    <mergeCell ref="C93:C94"/>
    <mergeCell ref="C85:C86"/>
    <mergeCell ref="D85:D86"/>
    <mergeCell ref="A83:A87"/>
    <mergeCell ref="B83:B87"/>
    <mergeCell ref="C83:C84"/>
    <mergeCell ref="D83:D84"/>
    <mergeCell ref="C71:C75"/>
    <mergeCell ref="D71:D75"/>
    <mergeCell ref="C77:C79"/>
    <mergeCell ref="D77:D79"/>
    <mergeCell ref="A108:D108"/>
    <mergeCell ref="A109:D109"/>
    <mergeCell ref="A110:D110"/>
    <mergeCell ref="A111:D111"/>
    <mergeCell ref="P91:P94"/>
    <mergeCell ref="Q91:Q94"/>
    <mergeCell ref="R91:R94"/>
    <mergeCell ref="A88:A94"/>
    <mergeCell ref="B88:B94"/>
    <mergeCell ref="C88:C89"/>
    <mergeCell ref="D88:D89"/>
    <mergeCell ref="O88:O94"/>
    <mergeCell ref="C81:C82"/>
    <mergeCell ref="D93:D94"/>
    <mergeCell ref="S44:S46"/>
    <mergeCell ref="D81:D82"/>
    <mergeCell ref="Q64:Q66"/>
    <mergeCell ref="R64:R66"/>
    <mergeCell ref="Q53:Q60"/>
    <mergeCell ref="Q48:Q52"/>
    <mergeCell ref="R48:R52"/>
    <mergeCell ref="R53:R60"/>
    <mergeCell ref="C44:C47"/>
    <mergeCell ref="D44:D47"/>
    <mergeCell ref="O44:O47"/>
    <mergeCell ref="P44:P47"/>
    <mergeCell ref="Q44:Q47"/>
    <mergeCell ref="R44:R47"/>
    <mergeCell ref="C48:C52"/>
    <mergeCell ref="D48:D52"/>
    <mergeCell ref="Q83:Q87"/>
    <mergeCell ref="R83:R87"/>
    <mergeCell ref="O83:O87"/>
    <mergeCell ref="P83:P87"/>
    <mergeCell ref="Q67:Q82"/>
    <mergeCell ref="R67:R82"/>
    <mergeCell ref="O37:O43"/>
    <mergeCell ref="P37:P43"/>
    <mergeCell ref="Q37:Q43"/>
    <mergeCell ref="O32:O33"/>
    <mergeCell ref="P32:P33"/>
    <mergeCell ref="Q32:Q33"/>
    <mergeCell ref="R32:R33"/>
    <mergeCell ref="O34:O36"/>
    <mergeCell ref="P34:P36"/>
    <mergeCell ref="Q34:Q36"/>
    <mergeCell ref="R34:R36"/>
    <mergeCell ref="R37:R43"/>
  </mergeCells>
  <pageMargins left="0.75" right="0.75" top="1" bottom="1" header="0.5" footer="0.5"/>
  <pageSetup paperSize="10"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Plan_Estratégico_Sectorial (2)</vt:lpstr>
      <vt:lpstr>Plan_Estratégico_Sectorial</vt:lpstr>
    </vt:vector>
  </TitlesOfParts>
  <Company>Universidad Externado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d'ANGLEJAN</dc:creator>
  <cp:lastModifiedBy>Javier Mauricio Gómez Mantilla</cp:lastModifiedBy>
  <cp:lastPrinted>2013-06-26T20:48:02Z</cp:lastPrinted>
  <dcterms:created xsi:type="dcterms:W3CDTF">2013-02-21T13:51:03Z</dcterms:created>
  <dcterms:modified xsi:type="dcterms:W3CDTF">2015-05-11T21:53:38Z</dcterms:modified>
</cp:coreProperties>
</file>