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hernandezm\OneDrive - Ministerio del Trabajo\Descargas\"/>
    </mc:Choice>
  </mc:AlternateContent>
  <xr:revisionPtr revIDLastSave="8" documentId="8_{C1D5AC39-96BC-470F-837F-296704380D88}" xr6:coauthVersionLast="45" xr6:coauthVersionMax="45" xr10:uidLastSave="{9D7B1A31-9583-4FFE-BFF5-E29142247C8A}"/>
  <bookViews>
    <workbookView xWindow="-120" yWindow="-120" windowWidth="24240" windowHeight="13140" xr2:uid="{D7F9273D-AAE4-415E-9B69-072E5016C79E}"/>
  </bookViews>
  <sheets>
    <sheet name="Hoja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7" i="2" l="1"/>
  <c r="E37" i="2"/>
  <c r="D37" i="2"/>
  <c r="H36" i="2"/>
  <c r="G36" i="2"/>
  <c r="H35" i="2"/>
  <c r="G35" i="2"/>
  <c r="H34" i="2"/>
  <c r="G34" i="2"/>
  <c r="H33" i="2"/>
  <c r="G33" i="2"/>
  <c r="H32" i="2"/>
  <c r="G32" i="2"/>
  <c r="F31" i="2"/>
  <c r="E31" i="2"/>
  <c r="D31" i="2"/>
  <c r="H30" i="2"/>
  <c r="G30" i="2"/>
  <c r="H29" i="2"/>
  <c r="G29" i="2"/>
  <c r="H28" i="2"/>
  <c r="G28" i="2"/>
  <c r="H27" i="2"/>
  <c r="G27" i="2"/>
  <c r="H26" i="2"/>
  <c r="G26" i="2"/>
  <c r="H25" i="2"/>
  <c r="G25" i="2"/>
  <c r="H24" i="2"/>
  <c r="G24" i="2"/>
  <c r="H23" i="2"/>
  <c r="G23" i="2"/>
  <c r="H22" i="2"/>
  <c r="G22" i="2"/>
  <c r="H21" i="2"/>
  <c r="G21" i="2"/>
  <c r="F20" i="2"/>
  <c r="E20" i="2"/>
  <c r="D20" i="2"/>
  <c r="H19" i="2"/>
  <c r="G19" i="2"/>
  <c r="H18" i="2"/>
  <c r="G18" i="2"/>
  <c r="F17" i="2"/>
  <c r="E17" i="2"/>
  <c r="D17" i="2"/>
  <c r="H16" i="2"/>
  <c r="G16" i="2"/>
  <c r="H15" i="2"/>
  <c r="G15" i="2"/>
  <c r="H14" i="2"/>
  <c r="G14" i="2"/>
  <c r="H13" i="2"/>
  <c r="G13" i="2"/>
  <c r="H12" i="2"/>
  <c r="G12" i="2"/>
  <c r="H11" i="2"/>
  <c r="G11" i="2"/>
  <c r="H10" i="2"/>
  <c r="G10" i="2"/>
  <c r="H9" i="2"/>
  <c r="G9" i="2"/>
  <c r="H8" i="2"/>
  <c r="G8" i="2"/>
  <c r="H7" i="2"/>
  <c r="G7" i="2"/>
  <c r="H6" i="2"/>
  <c r="G6" i="2"/>
  <c r="H5" i="2"/>
  <c r="G5" i="2"/>
  <c r="H4" i="2"/>
  <c r="G4" i="2"/>
  <c r="H3" i="2"/>
  <c r="G3" i="2"/>
  <c r="G37" i="2" l="1"/>
  <c r="H37" i="2"/>
  <c r="E38" i="2"/>
  <c r="H17" i="2"/>
  <c r="H31" i="2"/>
  <c r="G17" i="2"/>
  <c r="G31" i="2"/>
  <c r="G20" i="2"/>
  <c r="H20" i="2"/>
  <c r="F38" i="2"/>
  <c r="D38" i="2"/>
  <c r="G38" i="2" l="1"/>
  <c r="H38" i="2"/>
</calcChain>
</file>

<file path=xl/sharedStrings.xml><?xml version="1.0" encoding="utf-8"?>
<sst xmlns="http://schemas.openxmlformats.org/spreadsheetml/2006/main" count="65" uniqueCount="64">
  <si>
    <t>DESPACHO SUPERIOR</t>
  </si>
  <si>
    <t>DEPENDENCIA</t>
  </si>
  <si>
    <t>PROYECTOS</t>
  </si>
  <si>
    <t>APR. VIGENTE</t>
  </si>
  <si>
    <t>COMPROMISO</t>
  </si>
  <si>
    <t>OBLIGACION</t>
  </si>
  <si>
    <t>DESPACHO MINISTRA</t>
  </si>
  <si>
    <t>GRUPO DE VICTIMAS</t>
  </si>
  <si>
    <t>APOYO A LAS INICIATIVAS DE EMPRENDIMIENTO Y EMPRESARISMO FORMAL DE LAS VÍCTIMAS DEL CONFLICTO ARMADO  NACIONAL</t>
  </si>
  <si>
    <t>DESARROLLO DE LA RUTA DE EMPLEO Y AUTOEMPLEO A SUJETOS DE REPARACIÒN COLECTIVA A NIVEL NACIONAL   NACIONAL</t>
  </si>
  <si>
    <t>IMPLEMENTACIÓN DE ESTRATEGIAS DE FORMACIÓN PARA EL TRABAJO Y EMPLEABILIDAD A VÍCTIMAS DEL CONFLICTO ARMADO,  NACIONAL</t>
  </si>
  <si>
    <t>IMPLEMENTACIÓN DEL ENFOQUE DE GÉNERO EN EL ÁMBITO LABORAL, A NIVEL  NACIONAL</t>
  </si>
  <si>
    <t>Total GRUPO DE VICTIMAS</t>
  </si>
  <si>
    <t>OFICINA ASESORA DE PLANEACION</t>
  </si>
  <si>
    <t>FORTALECIMIENTO DE LA GESTIÓN DEL CONOCIMIENTO EN EL MINISTERIO DEL TRABAJO  NACIONAL</t>
  </si>
  <si>
    <t>MEJORAMIENTO Y SOSTENIBILIDAD DEL SISTEMA DE GESTIÓN PARA EL FORTALECIMIENTO ESTRATÉGICO DE LA ENTIDAD Y SU DESEMPEÑO INSTITUCIONAL.  NACIONAL</t>
  </si>
  <si>
    <t>Total OFICINA ASESORA DE PLANEACION</t>
  </si>
  <si>
    <t>OFICINA ASESORA JURIDICA</t>
  </si>
  <si>
    <t>FORTALECIMIENTO DE LA GESTIÓN  JURÍDICA DEL MINISTERIO DEL TRABAJO A NIVEL NACIONAL  NACIONAL</t>
  </si>
  <si>
    <t>Total OFICINA ASESORA JURIDICA</t>
  </si>
  <si>
    <t>FORTALECIMIENTO DE COOPERACIÓN Y LAS RELACIONES INTERNACIONALES DEL MINISTERIO DEL TRABAJO NACIONAL</t>
  </si>
  <si>
    <t>OFICINA DE LAS TICS</t>
  </si>
  <si>
    <t>FORTALECIMIENTO TECNOLÓGICO DEL MINISTERIO DEL TRABAJO A NIVEL  NACIONAL</t>
  </si>
  <si>
    <t>Total OFICINA DE LAS TICS</t>
  </si>
  <si>
    <t>SECRETARIA GENERAL</t>
  </si>
  <si>
    <t>SUBDIRECCION ADMINISTRATIVA Y FINANCIERA</t>
  </si>
  <si>
    <t>FORTALECIMIENTO DE LA GESTIÓN INTEGRAL, ADMINISTRATIVA  E INSTITUCIONAL DEL MINISTERIO DEL TRABAJO A NIVEL  NACIONAL</t>
  </si>
  <si>
    <t>Total SUBDIRECCION ADMINISTRATIVA Y FINANCIERA</t>
  </si>
  <si>
    <t>VICEMINISTERIO DE EMPLEO</t>
  </si>
  <si>
    <t>DIRECCION DE EMPLEO</t>
  </si>
  <si>
    <t>FORTALECIMIENTO A LA POLÍTICA DE FORMALIZACIÓN LABORAL, GENERACIÓN DE INGRESOS Y ECONOMÍA SOLIDARIA EN EL TERRITORIO NACIONAL  NACIONAL</t>
  </si>
  <si>
    <t>FORTALECIMIENTO DE LOS MECANISMOS DE ANÁLISIS E IMPLEMENTACIÓN DE HERRAMIENTAS PARA APOYAR EL DISEÑO Y MONITOREO DE LA POLÍTICA DE MERCADO DE TRABAJO A NIVEL NACIONAL, REGIONAL Y LOCAL  NACIONAL</t>
  </si>
  <si>
    <t>FORTALECIMIENTO DEL DESARROLLO DE LAS POLÍTICAS DE EMPLEO EN EL MARCO DEL TRABAJO DECENTE EN EL TERRITORIO   NACIONAL</t>
  </si>
  <si>
    <t>Total DIRECCION DE EMPLEO</t>
  </si>
  <si>
    <t>DIRECCION DE MOVILIDAD</t>
  </si>
  <si>
    <t>FORTALECIMIENTO DE LA POLÍTICA DE FORMACIÓN PARA EL TRABAJO, ASEGURAMIENTO DE LA CALIDAD Y MOVILIDAD LABORAL DE LOS TRABAJADORES  NACIONAL</t>
  </si>
  <si>
    <t>Total DIRECCION DE MOVILIDAD</t>
  </si>
  <si>
    <t>DIRECCION DE PENSIONES</t>
  </si>
  <si>
    <t>FORTALECIMIENTO DE LA CAPACIDAD OPERACIONAL PARA EL DESARROLLO DE LA POLÍTICA PENSIONAL A NIVEL  NACIONAL</t>
  </si>
  <si>
    <t>IMPLANTACIÓN FONDO DE SOLIDARIDAD PENSIONAL SUBCUENTA DE SUBSISTENCIA  NACIONAL</t>
  </si>
  <si>
    <t>IMPLEMENTACIÓN FONDO DE SOLIDARIDAD PENSIONAL SUBCUENTA DE SOLIDARIDAD  NACIONAL</t>
  </si>
  <si>
    <t>Total DIRECCION DE PENSIONES</t>
  </si>
  <si>
    <t>VICEMINISTERIO DE RELACIONES LABORALES</t>
  </si>
  <si>
    <t>DIVULGACIÓN DE LOS DERECHOS FUNDAMENTALES DEL TRABAJO EN LA APLICACIÓN DEL TRABAJO DECENTE EN EL TERRITORIO A NIVEL  NACIONAL</t>
  </si>
  <si>
    <t>FORTALECIMIENTO DEL DIÁLOGO SOCIAL Y LA CONCERTACIÓN A NIVEL  NACIONAL</t>
  </si>
  <si>
    <t>DIRECCION DE IVC</t>
  </si>
  <si>
    <t>INCREMENTO DE LA EFECTIVIDAD DE LA INSPECCIÓN, VIGILANCIA Y CONTROL EJERCIDA POR EL MINISTERIO DE TRABAJO A NIVEL NACIONAL    NACIONAL</t>
  </si>
  <si>
    <t>Total DIRECCION DE IVC</t>
  </si>
  <si>
    <t>TOTAL GENERAL</t>
  </si>
  <si>
    <t>% EJEC COMP</t>
  </si>
  <si>
    <t>% EJEC OBLIG</t>
  </si>
  <si>
    <t>OFICINA DE COOOPERCION Y RELACIONES INTERNACIONALES</t>
  </si>
  <si>
    <t>Total OFICINA DE COOOPERCION Y RELACIONES INTERNACIONALES</t>
  </si>
  <si>
    <t>Total DESPACHO MINISTRA</t>
  </si>
  <si>
    <t>Total SECRETARIA GENERAL</t>
  </si>
  <si>
    <t>Total VICEMINISTERIO DE EMPLEO</t>
  </si>
  <si>
    <t>DIRECCION DE DERECHOS FUNDAMENTALES DEL TRABAJO</t>
  </si>
  <si>
    <t>Total DIRECCION DE DERECHOS FUNDAMENTALES DEL TRABAJO</t>
  </si>
  <si>
    <t>Total VICEMINISTERIO DE RELACIONES LABORALES</t>
  </si>
  <si>
    <t>Fuente: SIIF-NACION</t>
  </si>
  <si>
    <t>Fecha: 30 de septiembre de 2019</t>
  </si>
  <si>
    <t>Elaboró: Htascon</t>
  </si>
  <si>
    <t>Cifras: Millones</t>
  </si>
  <si>
    <t>EJECUCION PREUPUESTAL PROYECTOS DE INVERSIÓN III TRIMESTRE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</si>
</sst>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64" formatCode="#,##0,,\ ;[Red]\(#,##0,,\);\-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Calibri"/>
      <family val="2"/>
    </font>
    <font>
      <sz val="8"/>
      <name val="Calibri"/>
      <family val="2"/>
    </font>
    <font>
      <b/>
      <sz val="8"/>
      <color theme="0"/>
      <name val="Calibri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0" borderId="0" xfId="0" applyFont="1"/>
    <xf numFmtId="164" fontId="3" fillId="0" borderId="2" xfId="1" applyNumberFormat="1" applyFont="1" applyBorder="1" applyAlignment="1">
      <alignment vertical="center" wrapText="1"/>
    </xf>
    <xf numFmtId="164" fontId="2" fillId="3" borderId="2" xfId="1" applyNumberFormat="1" applyFont="1" applyFill="1" applyBorder="1" applyAlignment="1">
      <alignment vertical="center" wrapText="1"/>
    </xf>
    <xf numFmtId="164" fontId="4" fillId="2" borderId="2" xfId="1" applyNumberFormat="1" applyFont="1" applyFill="1" applyBorder="1" applyAlignment="1">
      <alignment vertical="center" wrapText="1"/>
    </xf>
    <xf numFmtId="164" fontId="4" fillId="2" borderId="0" xfId="1" applyNumberFormat="1" applyFont="1" applyFill="1" applyAlignment="1">
      <alignment vertical="center" wrapText="1"/>
    </xf>
    <xf numFmtId="9" fontId="3" fillId="0" borderId="2" xfId="2" applyFont="1" applyBorder="1" applyAlignment="1">
      <alignment horizontal="center" vertical="center" wrapText="1"/>
    </xf>
    <xf numFmtId="9" fontId="2" fillId="3" borderId="2" xfId="2" applyFont="1" applyFill="1" applyBorder="1" applyAlignment="1">
      <alignment horizontal="center" vertical="center" wrapText="1"/>
    </xf>
    <xf numFmtId="9" fontId="4" fillId="2" borderId="2" xfId="2" applyFont="1" applyFill="1" applyBorder="1" applyAlignment="1">
      <alignment horizontal="center" vertical="center" wrapText="1"/>
    </xf>
    <xf numFmtId="9" fontId="4" fillId="2" borderId="0" xfId="2" applyFont="1" applyFill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3" borderId="3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</cellXfs>
  <cellStyles count="3">
    <cellStyle name="Millares [0]" xfId="1" builtinId="6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F979EB-E54F-4A02-93F8-E2C6D13AAAF3}">
  <dimension ref="A1:H43"/>
  <sheetViews>
    <sheetView tabSelected="1" view="pageBreakPreview" zoomScale="85" zoomScaleNormal="100" zoomScaleSheetLayoutView="85" workbookViewId="0">
      <selection sqref="A1:XFD43"/>
    </sheetView>
  </sheetViews>
  <sheetFormatPr baseColWidth="10" defaultRowHeight="15" outlineLevelRow="2" x14ac:dyDescent="0.25"/>
  <cols>
    <col min="1" max="1" width="19.85546875" bestFit="1" customWidth="1"/>
    <col min="2" max="2" width="19.5703125" customWidth="1"/>
    <col min="3" max="3" width="53" customWidth="1"/>
    <col min="4" max="4" width="10" bestFit="1" customWidth="1"/>
    <col min="5" max="5" width="10.5703125" bestFit="1" customWidth="1"/>
    <col min="6" max="6" width="9.28515625" bestFit="1" customWidth="1"/>
    <col min="7" max="7" width="9.7109375" bestFit="1" customWidth="1"/>
    <col min="8" max="8" width="9.5703125" bestFit="1" customWidth="1"/>
  </cols>
  <sheetData>
    <row r="1" spans="1:8" ht="25.5" customHeight="1" x14ac:dyDescent="0.25">
      <c r="A1" s="16" t="s">
        <v>63</v>
      </c>
      <c r="B1" s="16"/>
      <c r="C1" s="16"/>
      <c r="D1" s="16"/>
      <c r="E1" s="16"/>
      <c r="F1" s="16"/>
      <c r="G1" s="16"/>
      <c r="H1" s="16"/>
    </row>
    <row r="2" spans="1:8" ht="25.5" customHeight="1" x14ac:dyDescent="0.2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49</v>
      </c>
      <c r="H2" s="4" t="s">
        <v>50</v>
      </c>
    </row>
    <row r="3" spans="1:8" ht="25.5" customHeight="1" outlineLevel="2" x14ac:dyDescent="0.25">
      <c r="A3" s="14" t="s">
        <v>6</v>
      </c>
      <c r="B3" s="14" t="s">
        <v>7</v>
      </c>
      <c r="C3" s="1" t="s">
        <v>8</v>
      </c>
      <c r="D3" s="6">
        <v>15086615811</v>
      </c>
      <c r="E3" s="6">
        <v>14917467256</v>
      </c>
      <c r="F3" s="6">
        <v>9312511861</v>
      </c>
      <c r="G3" s="10">
        <f t="shared" ref="G3:G38" si="0">+E3/D3</f>
        <v>0.98878817111013928</v>
      </c>
      <c r="H3" s="10">
        <f t="shared" ref="H3:H38" si="1">+F3/D3</f>
        <v>0.61726976928848631</v>
      </c>
    </row>
    <row r="4" spans="1:8" ht="25.5" customHeight="1" outlineLevel="2" x14ac:dyDescent="0.25">
      <c r="A4" s="22"/>
      <c r="B4" s="22"/>
      <c r="C4" s="1" t="s">
        <v>9</v>
      </c>
      <c r="D4" s="6">
        <v>8575321580</v>
      </c>
      <c r="E4" s="6">
        <v>8174241092</v>
      </c>
      <c r="F4" s="6">
        <v>7145948048.9499998</v>
      </c>
      <c r="G4" s="10">
        <f t="shared" si="0"/>
        <v>0.9532285192737926</v>
      </c>
      <c r="H4" s="10">
        <f t="shared" si="1"/>
        <v>0.83331546021741143</v>
      </c>
    </row>
    <row r="5" spans="1:8" ht="25.5" customHeight="1" outlineLevel="2" x14ac:dyDescent="0.25">
      <c r="A5" s="22"/>
      <c r="B5" s="22"/>
      <c r="C5" s="1" t="s">
        <v>10</v>
      </c>
      <c r="D5" s="6">
        <v>15151227685</v>
      </c>
      <c r="E5" s="6">
        <v>14883133121</v>
      </c>
      <c r="F5" s="6">
        <v>9585107751.2299995</v>
      </c>
      <c r="G5" s="10">
        <f t="shared" si="0"/>
        <v>0.98230542306050761</v>
      </c>
      <c r="H5" s="10">
        <f t="shared" si="1"/>
        <v>0.63262911432051383</v>
      </c>
    </row>
    <row r="6" spans="1:8" ht="25.5" customHeight="1" outlineLevel="2" x14ac:dyDescent="0.25">
      <c r="A6" s="22"/>
      <c r="B6" s="15"/>
      <c r="C6" s="1" t="s">
        <v>11</v>
      </c>
      <c r="D6" s="6">
        <v>762000000</v>
      </c>
      <c r="E6" s="6">
        <v>474017227</v>
      </c>
      <c r="F6" s="6">
        <v>236361669</v>
      </c>
      <c r="G6" s="10">
        <f t="shared" si="0"/>
        <v>0.62206985170603679</v>
      </c>
      <c r="H6" s="10">
        <f t="shared" si="1"/>
        <v>0.31018591732283463</v>
      </c>
    </row>
    <row r="7" spans="1:8" ht="25.5" customHeight="1" outlineLevel="2" x14ac:dyDescent="0.25">
      <c r="A7" s="22"/>
      <c r="B7" s="17" t="s">
        <v>12</v>
      </c>
      <c r="C7" s="18"/>
      <c r="D7" s="7">
        <v>39575165076</v>
      </c>
      <c r="E7" s="7">
        <v>38448858696</v>
      </c>
      <c r="F7" s="7">
        <v>26279929330.18</v>
      </c>
      <c r="G7" s="11">
        <f t="shared" si="0"/>
        <v>0.97154007120786368</v>
      </c>
      <c r="H7" s="11">
        <f t="shared" si="1"/>
        <v>0.66405103502947171</v>
      </c>
    </row>
    <row r="8" spans="1:8" ht="25.5" customHeight="1" outlineLevel="2" x14ac:dyDescent="0.25">
      <c r="A8" s="22"/>
      <c r="B8" s="2" t="s">
        <v>13</v>
      </c>
      <c r="C8" s="1" t="s">
        <v>14</v>
      </c>
      <c r="D8" s="6">
        <v>200000000</v>
      </c>
      <c r="E8" s="6">
        <v>0</v>
      </c>
      <c r="F8" s="6">
        <v>0</v>
      </c>
      <c r="G8" s="10">
        <f t="shared" si="0"/>
        <v>0</v>
      </c>
      <c r="H8" s="10">
        <f t="shared" si="1"/>
        <v>0</v>
      </c>
    </row>
    <row r="9" spans="1:8" ht="25.5" customHeight="1" outlineLevel="2" x14ac:dyDescent="0.25">
      <c r="A9" s="22"/>
      <c r="B9" s="2" t="s">
        <v>13</v>
      </c>
      <c r="C9" s="1" t="s">
        <v>15</v>
      </c>
      <c r="D9" s="6">
        <v>2116000000</v>
      </c>
      <c r="E9" s="6">
        <v>1542937927</v>
      </c>
      <c r="F9" s="6">
        <v>367150004</v>
      </c>
      <c r="G9" s="10">
        <f t="shared" si="0"/>
        <v>0.72917671408317586</v>
      </c>
      <c r="H9" s="10">
        <f t="shared" si="1"/>
        <v>0.17351134404536861</v>
      </c>
    </row>
    <row r="10" spans="1:8" ht="25.5" customHeight="1" outlineLevel="2" x14ac:dyDescent="0.25">
      <c r="A10" s="22"/>
      <c r="B10" s="17" t="s">
        <v>16</v>
      </c>
      <c r="C10" s="18"/>
      <c r="D10" s="7">
        <v>2316000000</v>
      </c>
      <c r="E10" s="7">
        <v>1542937927</v>
      </c>
      <c r="F10" s="7">
        <v>367150004</v>
      </c>
      <c r="G10" s="11">
        <f t="shared" si="0"/>
        <v>0.66620808592400693</v>
      </c>
      <c r="H10" s="11">
        <f t="shared" si="1"/>
        <v>0.15852763557858376</v>
      </c>
    </row>
    <row r="11" spans="1:8" ht="25.5" customHeight="1" outlineLevel="2" x14ac:dyDescent="0.25">
      <c r="A11" s="22"/>
      <c r="B11" s="2" t="s">
        <v>17</v>
      </c>
      <c r="C11" s="1" t="s">
        <v>18</v>
      </c>
      <c r="D11" s="6">
        <v>1303000000</v>
      </c>
      <c r="E11" s="6">
        <v>1062046297</v>
      </c>
      <c r="F11" s="6">
        <v>509536368</v>
      </c>
      <c r="G11" s="10">
        <f t="shared" si="0"/>
        <v>0.81507774136607825</v>
      </c>
      <c r="H11" s="10">
        <f t="shared" si="1"/>
        <v>0.39104863238679971</v>
      </c>
    </row>
    <row r="12" spans="1:8" ht="25.5" customHeight="1" outlineLevel="2" x14ac:dyDescent="0.25">
      <c r="A12" s="22"/>
      <c r="B12" s="17" t="s">
        <v>19</v>
      </c>
      <c r="C12" s="18"/>
      <c r="D12" s="7">
        <v>1303000000</v>
      </c>
      <c r="E12" s="7">
        <v>1062046297</v>
      </c>
      <c r="F12" s="7">
        <v>509536368</v>
      </c>
      <c r="G12" s="11">
        <f t="shared" si="0"/>
        <v>0.81507774136607825</v>
      </c>
      <c r="H12" s="11">
        <f t="shared" si="1"/>
        <v>0.39104863238679971</v>
      </c>
    </row>
    <row r="13" spans="1:8" ht="25.5" customHeight="1" outlineLevel="2" x14ac:dyDescent="0.25">
      <c r="A13" s="22"/>
      <c r="B13" s="2" t="s">
        <v>51</v>
      </c>
      <c r="C13" s="1" t="s">
        <v>20</v>
      </c>
      <c r="D13" s="6">
        <v>602000000</v>
      </c>
      <c r="E13" s="6">
        <v>489648431</v>
      </c>
      <c r="F13" s="6">
        <v>342677181</v>
      </c>
      <c r="G13" s="10">
        <f t="shared" si="0"/>
        <v>0.81336948671096343</v>
      </c>
      <c r="H13" s="10">
        <f t="shared" si="1"/>
        <v>0.56923119767441865</v>
      </c>
    </row>
    <row r="14" spans="1:8" ht="25.5" customHeight="1" outlineLevel="2" x14ac:dyDescent="0.25">
      <c r="A14" s="22"/>
      <c r="B14" s="17" t="s">
        <v>52</v>
      </c>
      <c r="C14" s="18"/>
      <c r="D14" s="7">
        <v>602000000</v>
      </c>
      <c r="E14" s="7">
        <v>489648431</v>
      </c>
      <c r="F14" s="7">
        <v>342677181</v>
      </c>
      <c r="G14" s="11">
        <f t="shared" si="0"/>
        <v>0.81336948671096343</v>
      </c>
      <c r="H14" s="11">
        <f t="shared" si="1"/>
        <v>0.56923119767441865</v>
      </c>
    </row>
    <row r="15" spans="1:8" ht="25.5" customHeight="1" outlineLevel="2" x14ac:dyDescent="0.25">
      <c r="A15" s="22"/>
      <c r="B15" s="2" t="s">
        <v>21</v>
      </c>
      <c r="C15" s="1" t="s">
        <v>22</v>
      </c>
      <c r="D15" s="6">
        <v>3000000000</v>
      </c>
      <c r="E15" s="6">
        <v>1844596908</v>
      </c>
      <c r="F15" s="6">
        <v>215486301</v>
      </c>
      <c r="G15" s="10">
        <f t="shared" si="0"/>
        <v>0.61486563599999999</v>
      </c>
      <c r="H15" s="10">
        <f t="shared" si="1"/>
        <v>7.1828767000000002E-2</v>
      </c>
    </row>
    <row r="16" spans="1:8" ht="25.5" customHeight="1" outlineLevel="2" x14ac:dyDescent="0.25">
      <c r="A16" s="15"/>
      <c r="B16" s="17" t="s">
        <v>23</v>
      </c>
      <c r="C16" s="18"/>
      <c r="D16" s="7">
        <v>3000000000</v>
      </c>
      <c r="E16" s="7">
        <v>1844596908</v>
      </c>
      <c r="F16" s="7">
        <v>215486301</v>
      </c>
      <c r="G16" s="11">
        <f t="shared" si="0"/>
        <v>0.61486563599999999</v>
      </c>
      <c r="H16" s="11">
        <f t="shared" si="1"/>
        <v>7.1828767000000002E-2</v>
      </c>
    </row>
    <row r="17" spans="1:8" ht="25.5" customHeight="1" outlineLevel="1" x14ac:dyDescent="0.25">
      <c r="A17" s="19" t="s">
        <v>53</v>
      </c>
      <c r="B17" s="20"/>
      <c r="C17" s="21"/>
      <c r="D17" s="8">
        <f>+D7+D10+D12+D14+D16</f>
        <v>46796165076</v>
      </c>
      <c r="E17" s="8">
        <f t="shared" ref="E17:F17" si="2">+E7+E10+E12+E14+E16</f>
        <v>43388088259</v>
      </c>
      <c r="F17" s="8">
        <f t="shared" si="2"/>
        <v>27714779184.18</v>
      </c>
      <c r="G17" s="12">
        <f t="shared" si="0"/>
        <v>0.92717187804887291</v>
      </c>
      <c r="H17" s="12">
        <f t="shared" si="1"/>
        <v>0.59224466661251851</v>
      </c>
    </row>
    <row r="18" spans="1:8" ht="25.5" customHeight="1" outlineLevel="2" x14ac:dyDescent="0.25">
      <c r="A18" s="14" t="s">
        <v>24</v>
      </c>
      <c r="B18" s="2" t="s">
        <v>25</v>
      </c>
      <c r="C18" s="1" t="s">
        <v>26</v>
      </c>
      <c r="D18" s="6">
        <v>11343000000</v>
      </c>
      <c r="E18" s="6">
        <v>5100481673.5699997</v>
      </c>
      <c r="F18" s="6">
        <v>1959672395.75</v>
      </c>
      <c r="G18" s="10">
        <f t="shared" si="0"/>
        <v>0.44965896795997529</v>
      </c>
      <c r="H18" s="10">
        <f t="shared" si="1"/>
        <v>0.17276491190602133</v>
      </c>
    </row>
    <row r="19" spans="1:8" ht="25.5" customHeight="1" outlineLevel="2" x14ac:dyDescent="0.25">
      <c r="A19" s="15"/>
      <c r="B19" s="17" t="s">
        <v>27</v>
      </c>
      <c r="C19" s="18"/>
      <c r="D19" s="7">
        <v>11343000000</v>
      </c>
      <c r="E19" s="7">
        <v>5100481673.5699997</v>
      </c>
      <c r="F19" s="7">
        <v>1959672395.75</v>
      </c>
      <c r="G19" s="11">
        <f t="shared" si="0"/>
        <v>0.44965896795997529</v>
      </c>
      <c r="H19" s="11">
        <f t="shared" si="1"/>
        <v>0.17276491190602133</v>
      </c>
    </row>
    <row r="20" spans="1:8" ht="25.5" customHeight="1" outlineLevel="1" x14ac:dyDescent="0.25">
      <c r="A20" s="19" t="s">
        <v>54</v>
      </c>
      <c r="B20" s="20"/>
      <c r="C20" s="21"/>
      <c r="D20" s="8">
        <f>+D19</f>
        <v>11343000000</v>
      </c>
      <c r="E20" s="8">
        <f t="shared" ref="E20:F20" si="3">+E19</f>
        <v>5100481673.5699997</v>
      </c>
      <c r="F20" s="8">
        <f t="shared" si="3"/>
        <v>1959672395.75</v>
      </c>
      <c r="G20" s="12">
        <f t="shared" si="0"/>
        <v>0.44965896795997529</v>
      </c>
      <c r="H20" s="12">
        <f t="shared" si="1"/>
        <v>0.17276491190602133</v>
      </c>
    </row>
    <row r="21" spans="1:8" ht="25.5" customHeight="1" outlineLevel="2" x14ac:dyDescent="0.25">
      <c r="A21" s="14" t="s">
        <v>28</v>
      </c>
      <c r="B21" s="14" t="s">
        <v>29</v>
      </c>
      <c r="C21" s="1" t="s">
        <v>30</v>
      </c>
      <c r="D21" s="6">
        <v>2340000000</v>
      </c>
      <c r="E21" s="6">
        <v>1476340050</v>
      </c>
      <c r="F21" s="6">
        <v>639609472.79999995</v>
      </c>
      <c r="G21" s="10">
        <f t="shared" si="0"/>
        <v>0.63091455128205132</v>
      </c>
      <c r="H21" s="10">
        <f t="shared" si="1"/>
        <v>0.27333738153846154</v>
      </c>
    </row>
    <row r="22" spans="1:8" ht="25.5" customHeight="1" outlineLevel="2" x14ac:dyDescent="0.25">
      <c r="A22" s="22"/>
      <c r="B22" s="22"/>
      <c r="C22" s="1" t="s">
        <v>31</v>
      </c>
      <c r="D22" s="6">
        <v>1500000000</v>
      </c>
      <c r="E22" s="6">
        <v>1207183667</v>
      </c>
      <c r="F22" s="6">
        <v>454643590</v>
      </c>
      <c r="G22" s="10">
        <f t="shared" si="0"/>
        <v>0.80478911133333331</v>
      </c>
      <c r="H22" s="10">
        <f t="shared" si="1"/>
        <v>0.30309572666666668</v>
      </c>
    </row>
    <row r="23" spans="1:8" ht="25.5" customHeight="1" outlineLevel="2" x14ac:dyDescent="0.25">
      <c r="A23" s="22"/>
      <c r="B23" s="15"/>
      <c r="C23" s="1" t="s">
        <v>32</v>
      </c>
      <c r="D23" s="6">
        <v>3509000000</v>
      </c>
      <c r="E23" s="6">
        <v>1618688945</v>
      </c>
      <c r="F23" s="6">
        <v>720586074.15999997</v>
      </c>
      <c r="G23" s="10">
        <f t="shared" si="0"/>
        <v>0.46129636506127103</v>
      </c>
      <c r="H23" s="10">
        <f t="shared" si="1"/>
        <v>0.20535368314619548</v>
      </c>
    </row>
    <row r="24" spans="1:8" ht="25.5" customHeight="1" outlineLevel="2" x14ac:dyDescent="0.25">
      <c r="A24" s="22"/>
      <c r="B24" s="17" t="s">
        <v>33</v>
      </c>
      <c r="C24" s="18"/>
      <c r="D24" s="7">
        <v>7349000000</v>
      </c>
      <c r="E24" s="7">
        <v>4302212662</v>
      </c>
      <c r="F24" s="7">
        <v>1814839136.96</v>
      </c>
      <c r="G24" s="11">
        <f t="shared" si="0"/>
        <v>0.58541470431351206</v>
      </c>
      <c r="H24" s="11">
        <f t="shared" si="1"/>
        <v>0.24695048808817527</v>
      </c>
    </row>
    <row r="25" spans="1:8" ht="25.5" customHeight="1" outlineLevel="2" x14ac:dyDescent="0.25">
      <c r="A25" s="22"/>
      <c r="B25" s="2" t="s">
        <v>34</v>
      </c>
      <c r="C25" s="1" t="s">
        <v>35</v>
      </c>
      <c r="D25" s="6">
        <v>2162000000</v>
      </c>
      <c r="E25" s="6">
        <v>1775429867.3299999</v>
      </c>
      <c r="F25" s="6">
        <v>917404718.95000005</v>
      </c>
      <c r="G25" s="10">
        <f t="shared" si="0"/>
        <v>0.82119790348288613</v>
      </c>
      <c r="H25" s="10">
        <f t="shared" si="1"/>
        <v>0.42433150737742831</v>
      </c>
    </row>
    <row r="26" spans="1:8" ht="25.5" customHeight="1" outlineLevel="2" x14ac:dyDescent="0.25">
      <c r="A26" s="22"/>
      <c r="B26" s="17" t="s">
        <v>36</v>
      </c>
      <c r="C26" s="18"/>
      <c r="D26" s="7">
        <v>2162000000</v>
      </c>
      <c r="E26" s="7">
        <v>1775429867.3299999</v>
      </c>
      <c r="F26" s="7">
        <v>917404718.95000005</v>
      </c>
      <c r="G26" s="11">
        <f t="shared" si="0"/>
        <v>0.82119790348288613</v>
      </c>
      <c r="H26" s="11">
        <f t="shared" si="1"/>
        <v>0.42433150737742831</v>
      </c>
    </row>
    <row r="27" spans="1:8" ht="25.5" customHeight="1" outlineLevel="2" x14ac:dyDescent="0.25">
      <c r="A27" s="22"/>
      <c r="B27" s="14" t="s">
        <v>37</v>
      </c>
      <c r="C27" s="1" t="s">
        <v>38</v>
      </c>
      <c r="D27" s="6">
        <v>823000000</v>
      </c>
      <c r="E27" s="6">
        <v>346055724</v>
      </c>
      <c r="F27" s="6">
        <v>219232614.97</v>
      </c>
      <c r="G27" s="10">
        <f t="shared" si="0"/>
        <v>0.42048083110571083</v>
      </c>
      <c r="H27" s="10">
        <f t="shared" si="1"/>
        <v>0.26638227821385174</v>
      </c>
    </row>
    <row r="28" spans="1:8" ht="25.5" customHeight="1" outlineLevel="2" x14ac:dyDescent="0.25">
      <c r="A28" s="22"/>
      <c r="B28" s="22"/>
      <c r="C28" s="1" t="s">
        <v>39</v>
      </c>
      <c r="D28" s="6">
        <v>1376748379956</v>
      </c>
      <c r="E28" s="6">
        <v>1305436950247</v>
      </c>
      <c r="F28" s="6">
        <v>939684496238.34998</v>
      </c>
      <c r="G28" s="10">
        <f t="shared" si="0"/>
        <v>0.94820300445076311</v>
      </c>
      <c r="H28" s="10">
        <f t="shared" si="1"/>
        <v>0.68253902450089077</v>
      </c>
    </row>
    <row r="29" spans="1:8" ht="25.5" customHeight="1" outlineLevel="2" x14ac:dyDescent="0.25">
      <c r="A29" s="22"/>
      <c r="B29" s="15"/>
      <c r="C29" s="1" t="s">
        <v>40</v>
      </c>
      <c r="D29" s="6">
        <v>188594104496</v>
      </c>
      <c r="E29" s="6">
        <v>119922684212</v>
      </c>
      <c r="F29" s="6">
        <v>114022862211.10001</v>
      </c>
      <c r="G29" s="10">
        <f t="shared" si="0"/>
        <v>0.63587716345896439</v>
      </c>
      <c r="H29" s="10">
        <f t="shared" si="1"/>
        <v>0.60459399044214757</v>
      </c>
    </row>
    <row r="30" spans="1:8" ht="25.5" customHeight="1" outlineLevel="2" x14ac:dyDescent="0.25">
      <c r="A30" s="15"/>
      <c r="B30" s="17" t="s">
        <v>41</v>
      </c>
      <c r="C30" s="18"/>
      <c r="D30" s="7">
        <v>1566165484452</v>
      </c>
      <c r="E30" s="7">
        <v>1425705690183</v>
      </c>
      <c r="F30" s="7">
        <v>1053926591064.4199</v>
      </c>
      <c r="G30" s="11">
        <f t="shared" si="0"/>
        <v>0.91031612197854894</v>
      </c>
      <c r="H30" s="11">
        <f t="shared" si="1"/>
        <v>0.67293437476895235</v>
      </c>
    </row>
    <row r="31" spans="1:8" ht="25.5" customHeight="1" outlineLevel="1" x14ac:dyDescent="0.25">
      <c r="A31" s="19" t="s">
        <v>55</v>
      </c>
      <c r="B31" s="20"/>
      <c r="C31" s="21"/>
      <c r="D31" s="8">
        <f>+D24+D26+D30</f>
        <v>1575676484452</v>
      </c>
      <c r="E31" s="8">
        <f t="shared" ref="E31:F31" si="4">+E24+E26+E30</f>
        <v>1431783332712.3301</v>
      </c>
      <c r="F31" s="8">
        <f t="shared" si="4"/>
        <v>1056658834920.33</v>
      </c>
      <c r="G31" s="12">
        <f t="shared" si="0"/>
        <v>0.90867849259696598</v>
      </c>
      <c r="H31" s="12">
        <f t="shared" si="1"/>
        <v>0.67060646353926023</v>
      </c>
    </row>
    <row r="32" spans="1:8" ht="25.5" customHeight="1" outlineLevel="2" x14ac:dyDescent="0.25">
      <c r="A32" s="14" t="s">
        <v>42</v>
      </c>
      <c r="B32" s="14" t="s">
        <v>56</v>
      </c>
      <c r="C32" s="1" t="s">
        <v>43</v>
      </c>
      <c r="D32" s="6">
        <v>1740000000</v>
      </c>
      <c r="E32" s="6">
        <v>1577486168</v>
      </c>
      <c r="F32" s="6">
        <v>483118455.06999999</v>
      </c>
      <c r="G32" s="10">
        <f t="shared" si="0"/>
        <v>0.90660124597701153</v>
      </c>
      <c r="H32" s="10">
        <f t="shared" si="1"/>
        <v>0.27765428452298851</v>
      </c>
    </row>
    <row r="33" spans="1:8" ht="25.5" customHeight="1" outlineLevel="2" x14ac:dyDescent="0.25">
      <c r="A33" s="22"/>
      <c r="B33" s="15"/>
      <c r="C33" s="1" t="s">
        <v>44</v>
      </c>
      <c r="D33" s="6">
        <v>1600000000</v>
      </c>
      <c r="E33" s="6">
        <v>1310543482</v>
      </c>
      <c r="F33" s="6">
        <v>604736008.66999996</v>
      </c>
      <c r="G33" s="10">
        <f t="shared" si="0"/>
        <v>0.81908967624999995</v>
      </c>
      <c r="H33" s="10">
        <f t="shared" si="1"/>
        <v>0.37796000541874997</v>
      </c>
    </row>
    <row r="34" spans="1:8" ht="25.5" customHeight="1" outlineLevel="2" x14ac:dyDescent="0.25">
      <c r="A34" s="22"/>
      <c r="B34" s="17" t="s">
        <v>57</v>
      </c>
      <c r="C34" s="18"/>
      <c r="D34" s="7">
        <v>3340000000</v>
      </c>
      <c r="E34" s="7">
        <v>2888029650</v>
      </c>
      <c r="F34" s="7">
        <v>1087854463.74</v>
      </c>
      <c r="G34" s="11">
        <f t="shared" si="0"/>
        <v>0.86467953592814373</v>
      </c>
      <c r="H34" s="11">
        <f t="shared" si="1"/>
        <v>0.32570492926347305</v>
      </c>
    </row>
    <row r="35" spans="1:8" ht="25.5" customHeight="1" outlineLevel="2" x14ac:dyDescent="0.25">
      <c r="A35" s="22"/>
      <c r="B35" s="2" t="s">
        <v>45</v>
      </c>
      <c r="C35" s="1" t="s">
        <v>46</v>
      </c>
      <c r="D35" s="6">
        <v>7000000000</v>
      </c>
      <c r="E35" s="6">
        <v>6433404591</v>
      </c>
      <c r="F35" s="6">
        <v>2336636521.6599998</v>
      </c>
      <c r="G35" s="10">
        <f t="shared" si="0"/>
        <v>0.91905779871428572</v>
      </c>
      <c r="H35" s="10">
        <f t="shared" si="1"/>
        <v>0.33380521737999996</v>
      </c>
    </row>
    <row r="36" spans="1:8" ht="25.5" customHeight="1" outlineLevel="2" x14ac:dyDescent="0.25">
      <c r="A36" s="15"/>
      <c r="B36" s="17" t="s">
        <v>47</v>
      </c>
      <c r="C36" s="18"/>
      <c r="D36" s="7">
        <v>7000000000</v>
      </c>
      <c r="E36" s="7">
        <v>6433404591</v>
      </c>
      <c r="F36" s="7">
        <v>2336636521.6599998</v>
      </c>
      <c r="G36" s="11">
        <f t="shared" si="0"/>
        <v>0.91905779871428572</v>
      </c>
      <c r="H36" s="11">
        <f t="shared" si="1"/>
        <v>0.33380521737999996</v>
      </c>
    </row>
    <row r="37" spans="1:8" ht="25.5" customHeight="1" outlineLevel="1" x14ac:dyDescent="0.25">
      <c r="A37" s="19" t="s">
        <v>58</v>
      </c>
      <c r="B37" s="20"/>
      <c r="C37" s="21"/>
      <c r="D37" s="8">
        <f>+D34+D36</f>
        <v>10340000000</v>
      </c>
      <c r="E37" s="8">
        <f t="shared" ref="E37:F37" si="5">+E34+E36</f>
        <v>9321434241</v>
      </c>
      <c r="F37" s="8">
        <f t="shared" si="5"/>
        <v>3424490985.3999996</v>
      </c>
      <c r="G37" s="12">
        <f t="shared" si="0"/>
        <v>0.90149267321083171</v>
      </c>
      <c r="H37" s="12">
        <f t="shared" si="1"/>
        <v>0.33118868330754347</v>
      </c>
    </row>
    <row r="38" spans="1:8" ht="25.5" customHeight="1" x14ac:dyDescent="0.25">
      <c r="A38" s="3" t="s">
        <v>48</v>
      </c>
      <c r="B38" s="3"/>
      <c r="C38" s="3"/>
      <c r="D38" s="9">
        <f>+D17+D20+D31+D37</f>
        <v>1644155649528</v>
      </c>
      <c r="E38" s="9">
        <f t="shared" ref="E38:F38" si="6">+E17+E20+E31+E37</f>
        <v>1489593336885.9001</v>
      </c>
      <c r="F38" s="9">
        <f t="shared" si="6"/>
        <v>1089757777485.66</v>
      </c>
      <c r="G38" s="13">
        <f t="shared" si="0"/>
        <v>0.90599289508479852</v>
      </c>
      <c r="H38" s="13">
        <f t="shared" si="1"/>
        <v>0.66280694154382824</v>
      </c>
    </row>
    <row r="39" spans="1:8" ht="25.5" customHeight="1" x14ac:dyDescent="0.25"/>
    <row r="40" spans="1:8" ht="25.5" customHeight="1" x14ac:dyDescent="0.25">
      <c r="A40" s="5" t="s">
        <v>59</v>
      </c>
    </row>
    <row r="41" spans="1:8" ht="25.5" customHeight="1" x14ac:dyDescent="0.25">
      <c r="A41" s="5" t="s">
        <v>60</v>
      </c>
    </row>
    <row r="42" spans="1:8" ht="25.5" customHeight="1" x14ac:dyDescent="0.25">
      <c r="A42" s="5" t="s">
        <v>61</v>
      </c>
    </row>
    <row r="43" spans="1:8" ht="25.5" customHeight="1" x14ac:dyDescent="0.25">
      <c r="A43" s="5" t="s">
        <v>62</v>
      </c>
    </row>
  </sheetData>
  <mergeCells count="24">
    <mergeCell ref="B30:C30"/>
    <mergeCell ref="A31:C31"/>
    <mergeCell ref="B7:C7"/>
    <mergeCell ref="B10:C10"/>
    <mergeCell ref="B12:C12"/>
    <mergeCell ref="B14:C14"/>
    <mergeCell ref="B16:C16"/>
    <mergeCell ref="A17:C17"/>
    <mergeCell ref="B32:B33"/>
    <mergeCell ref="A1:H1"/>
    <mergeCell ref="B34:C34"/>
    <mergeCell ref="B36:C36"/>
    <mergeCell ref="A37:C37"/>
    <mergeCell ref="A3:A16"/>
    <mergeCell ref="B3:B6"/>
    <mergeCell ref="A18:A19"/>
    <mergeCell ref="A21:A30"/>
    <mergeCell ref="B21:B23"/>
    <mergeCell ref="B27:B29"/>
    <mergeCell ref="A32:A36"/>
    <mergeCell ref="B19:C19"/>
    <mergeCell ref="A20:C20"/>
    <mergeCell ref="B24:C24"/>
    <mergeCell ref="B26:C26"/>
  </mergeCells>
  <pageMargins left="0.70866141732283472" right="0.70866141732283472" top="0.74803149606299213" bottom="0.74803149606299213" header="0.31496062992125984" footer="0.31496062992125984"/>
  <pageSetup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 Fernando Tascon Guaitoto</dc:creator>
  <cp:lastModifiedBy>Efrain Augusto Hernandez Medina</cp:lastModifiedBy>
  <cp:lastPrinted>2019-10-08T19:47:59Z</cp:lastPrinted>
  <dcterms:created xsi:type="dcterms:W3CDTF">2019-07-16T15:45:22Z</dcterms:created>
  <dcterms:modified xsi:type="dcterms:W3CDTF">2019-10-08T19:48:16Z</dcterms:modified>
</cp:coreProperties>
</file>